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https://yvr-my.sharepoint.com/personal/wendy_avis_yvr_ca/Documents/Desktop/"/>
    </mc:Choice>
  </mc:AlternateContent>
  <xr:revisionPtr revIDLastSave="0" documentId="8_{54B01D98-47FA-4743-843E-CDE2D10D689D}" xr6:coauthVersionLast="45" xr6:coauthVersionMax="45" xr10:uidLastSave="{00000000-0000-0000-0000-000000000000}"/>
  <bookViews>
    <workbookView xWindow="390" yWindow="390" windowWidth="21600" windowHeight="11325" xr2:uid="{219B723A-74C2-4369-8200-AE4C37144E5D}"/>
  </bookViews>
  <sheets>
    <sheet name="Calculator" sheetId="1" r:id="rId1"/>
    <sheet name="Lookups" sheetId="2" r:id="rId2"/>
    <sheet name="Faucets" sheetId="3" r:id="rId3"/>
    <sheet name="Laundry machines" sheetId="4" r:id="rId4"/>
    <sheet name="Showerheads" sheetId="5" r:id="rId5"/>
    <sheet name="Toilets" sheetId="6" r:id="rId6"/>
    <sheet name="Urinals" sheetId="7" r:id="rId7"/>
    <sheet name="Dipper wells" sheetId="8" r:id="rId8"/>
    <sheet name="Dishwashers" sheetId="9" r:id="rId9"/>
    <sheet name="Ice makers" sheetId="10" r:id="rId10"/>
    <sheet name="Ovens" sheetId="11" r:id="rId11"/>
    <sheet name="Pre-rinse spray valves" sheetId="12" r:id="rId12"/>
    <sheet name="Steam cookers" sheetId="13" r:id="rId13"/>
  </sheets>
  <definedNames>
    <definedName name="FLOW_RATE">Lookups!$A$2:$C$19</definedName>
    <definedName name="GALPERM3">Lookups!$E$2</definedName>
    <definedName name="NO_EMP">Calculator!$B$16</definedName>
    <definedName name="NO_VIS">Calculator!$B$18</definedName>
    <definedName name="OP_DAYS">Calculator!$B$15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10" i="11" l="1"/>
  <c r="B9" i="11"/>
  <c r="B9" i="8"/>
  <c r="B15" i="7"/>
  <c r="B22" i="6"/>
  <c r="B13" i="5"/>
  <c r="B12" i="3"/>
  <c r="B17" i="2"/>
  <c r="B9" i="7"/>
  <c r="B7" i="2" s="1"/>
  <c r="B14" i="6"/>
  <c r="B6" i="2" s="1"/>
  <c r="H21" i="4" l="1"/>
  <c r="H22" i="4"/>
  <c r="H23" i="4"/>
  <c r="H24" i="4"/>
  <c r="H25" i="4"/>
  <c r="H26" i="4"/>
  <c r="H27" i="4"/>
  <c r="H28" i="4"/>
  <c r="H29" i="4"/>
  <c r="H30" i="4"/>
  <c r="H31" i="4"/>
  <c r="H32" i="4"/>
  <c r="H33" i="4"/>
  <c r="H34" i="4"/>
  <c r="H35" i="4"/>
  <c r="H36" i="4"/>
  <c r="H37" i="4"/>
  <c r="H38" i="4"/>
  <c r="H39" i="4"/>
  <c r="H40" i="4"/>
  <c r="H41" i="4"/>
  <c r="H42" i="4"/>
  <c r="H43" i="4"/>
  <c r="H44" i="4"/>
  <c r="H45" i="4"/>
  <c r="H46" i="4"/>
  <c r="H47" i="4"/>
  <c r="H48" i="4"/>
  <c r="H49" i="4"/>
  <c r="H50" i="4"/>
  <c r="H51" i="4"/>
  <c r="H52" i="4"/>
  <c r="H53" i="4"/>
  <c r="H54" i="4"/>
  <c r="H55" i="4"/>
  <c r="H56" i="4"/>
  <c r="H57" i="4"/>
  <c r="H58" i="4"/>
  <c r="H59" i="4"/>
  <c r="H60" i="4"/>
  <c r="H61" i="4"/>
  <c r="H62" i="4"/>
  <c r="H63" i="4"/>
  <c r="H64" i="4"/>
  <c r="H65" i="4"/>
  <c r="H66" i="4"/>
  <c r="H67" i="4"/>
  <c r="H68" i="4"/>
  <c r="H69" i="4"/>
  <c r="H70" i="4"/>
  <c r="H71" i="4"/>
  <c r="H72" i="4"/>
  <c r="H73" i="4"/>
  <c r="H74" i="4"/>
  <c r="H75" i="4"/>
  <c r="H76" i="4"/>
  <c r="H77" i="4"/>
  <c r="H78" i="4"/>
  <c r="H79" i="4"/>
  <c r="H80" i="4"/>
  <c r="H81" i="4"/>
  <c r="H82" i="4"/>
  <c r="H83" i="4"/>
  <c r="H84" i="4"/>
  <c r="H85" i="4"/>
  <c r="H86" i="4"/>
  <c r="H87" i="4"/>
  <c r="H88" i="4"/>
  <c r="H89" i="4"/>
  <c r="H90" i="4"/>
  <c r="H91" i="4"/>
  <c r="H92" i="4"/>
  <c r="H93" i="4"/>
  <c r="H94" i="4"/>
  <c r="H95" i="4"/>
  <c r="H96" i="4"/>
  <c r="H97" i="4"/>
  <c r="H98" i="4"/>
  <c r="H99" i="4"/>
  <c r="H100" i="4"/>
  <c r="H101" i="4"/>
  <c r="H102" i="4"/>
  <c r="H103" i="4"/>
  <c r="H104" i="4"/>
  <c r="H105" i="4"/>
  <c r="H106" i="4"/>
  <c r="H107" i="4"/>
  <c r="H108" i="4"/>
  <c r="H109" i="4"/>
  <c r="H110" i="4"/>
  <c r="H111" i="4"/>
  <c r="H112" i="4"/>
  <c r="H113" i="4"/>
  <c r="H114" i="4"/>
  <c r="H115" i="4"/>
  <c r="H116" i="4"/>
  <c r="H117" i="4"/>
  <c r="H118" i="4"/>
  <c r="H119" i="4"/>
  <c r="H120" i="4"/>
  <c r="H121" i="4"/>
  <c r="H122" i="4"/>
  <c r="H123" i="4"/>
  <c r="H124" i="4"/>
  <c r="H125" i="4"/>
  <c r="H126" i="4"/>
  <c r="H127" i="4"/>
  <c r="H128" i="4"/>
  <c r="H129" i="4"/>
  <c r="H130" i="4"/>
  <c r="H131" i="4"/>
  <c r="H132" i="4"/>
  <c r="H133" i="4"/>
  <c r="H134" i="4"/>
  <c r="H135" i="4"/>
  <c r="H136" i="4"/>
  <c r="H137" i="4"/>
  <c r="H138" i="4"/>
  <c r="H139" i="4"/>
  <c r="H140" i="4"/>
  <c r="H141" i="4"/>
  <c r="H142" i="4"/>
  <c r="H143" i="4"/>
  <c r="H144" i="4"/>
  <c r="H145" i="4"/>
  <c r="H146" i="4"/>
  <c r="H147" i="4"/>
  <c r="H148" i="4"/>
  <c r="H149" i="4"/>
  <c r="H150" i="4"/>
  <c r="H151" i="4"/>
  <c r="H152" i="4"/>
  <c r="H153" i="4"/>
  <c r="H154" i="4"/>
  <c r="H155" i="4"/>
  <c r="H156" i="4"/>
  <c r="H157" i="4"/>
  <c r="H158" i="4"/>
  <c r="H159" i="4"/>
  <c r="H160" i="4"/>
  <c r="H161" i="4"/>
  <c r="H162" i="4"/>
  <c r="H163" i="4"/>
  <c r="H164" i="4"/>
  <c r="H165" i="4"/>
  <c r="H166" i="4"/>
  <c r="H167" i="4"/>
  <c r="H168" i="4"/>
  <c r="H169" i="4"/>
  <c r="H170" i="4"/>
  <c r="H171" i="4"/>
  <c r="H172" i="4"/>
  <c r="H173" i="4"/>
  <c r="H174" i="4"/>
  <c r="H175" i="4"/>
  <c r="H176" i="4"/>
  <c r="H177" i="4"/>
  <c r="H178" i="4"/>
  <c r="H179" i="4"/>
  <c r="H180" i="4"/>
  <c r="H181" i="4"/>
  <c r="H182" i="4"/>
  <c r="H183" i="4"/>
  <c r="H184" i="4"/>
  <c r="H185" i="4"/>
  <c r="H186" i="4"/>
  <c r="H187" i="4"/>
  <c r="H188" i="4"/>
  <c r="H189" i="4"/>
  <c r="H190" i="4"/>
  <c r="H191" i="4"/>
  <c r="H192" i="4"/>
  <c r="H193" i="4"/>
  <c r="H194" i="4"/>
  <c r="H195" i="4"/>
  <c r="H196" i="4"/>
  <c r="H197" i="4"/>
  <c r="H198" i="4"/>
  <c r="H199" i="4"/>
  <c r="H200" i="4"/>
  <c r="H201" i="4"/>
  <c r="H202" i="4"/>
  <c r="H203" i="4"/>
  <c r="H204" i="4"/>
  <c r="H205" i="4"/>
  <c r="H206" i="4"/>
  <c r="H207" i="4"/>
  <c r="H208" i="4"/>
  <c r="H209" i="4"/>
  <c r="H210" i="4"/>
  <c r="H211" i="4"/>
  <c r="H212" i="4"/>
  <c r="H213" i="4"/>
  <c r="H214" i="4"/>
  <c r="H215" i="4"/>
  <c r="H216" i="4"/>
  <c r="H217" i="4"/>
  <c r="H218" i="4"/>
  <c r="H219" i="4"/>
  <c r="H220" i="4"/>
  <c r="H20" i="4"/>
  <c r="H16" i="1"/>
  <c r="G15" i="10" s="1"/>
  <c r="H17" i="1"/>
  <c r="G16" i="10" s="1"/>
  <c r="H18" i="1"/>
  <c r="B21" i="9" s="1"/>
  <c r="H19" i="1"/>
  <c r="L22" i="9" s="1"/>
  <c r="H20" i="1"/>
  <c r="B25" i="4" s="1"/>
  <c r="H21" i="1"/>
  <c r="G20" i="10" s="1"/>
  <c r="H22" i="1"/>
  <c r="H23" i="1"/>
  <c r="H24" i="1"/>
  <c r="G23" i="10" s="1"/>
  <c r="H25" i="1"/>
  <c r="G24" i="10" s="1"/>
  <c r="H26" i="1"/>
  <c r="G25" i="10" s="1"/>
  <c r="H27" i="1"/>
  <c r="L30" i="9" s="1"/>
  <c r="H28" i="1"/>
  <c r="H29" i="1"/>
  <c r="H30" i="1"/>
  <c r="H31" i="1"/>
  <c r="H32" i="1"/>
  <c r="H33" i="1"/>
  <c r="G32" i="10" s="1"/>
  <c r="H34" i="1"/>
  <c r="H35" i="1"/>
  <c r="B34" i="10" s="1"/>
  <c r="H36" i="1"/>
  <c r="H37" i="1"/>
  <c r="G36" i="10" s="1"/>
  <c r="H38" i="1"/>
  <c r="H39" i="1"/>
  <c r="H40" i="1"/>
  <c r="H41" i="1"/>
  <c r="G40" i="10" s="1"/>
  <c r="H42" i="1"/>
  <c r="H43" i="1"/>
  <c r="Q46" i="9" s="1"/>
  <c r="H44" i="1"/>
  <c r="H45" i="1"/>
  <c r="H46" i="1"/>
  <c r="H47" i="1"/>
  <c r="H48" i="1"/>
  <c r="H49" i="1"/>
  <c r="Q52" i="9" s="1"/>
  <c r="H50" i="1"/>
  <c r="G49" i="10" s="1"/>
  <c r="H51" i="1"/>
  <c r="B54" i="9" s="1"/>
  <c r="H52" i="1"/>
  <c r="G51" i="10" s="1"/>
  <c r="H53" i="1"/>
  <c r="H54" i="1"/>
  <c r="H55" i="1"/>
  <c r="H56" i="1"/>
  <c r="H57" i="1"/>
  <c r="G56" i="10" s="1"/>
  <c r="H58" i="1"/>
  <c r="H59" i="1"/>
  <c r="G58" i="10" s="1"/>
  <c r="H60" i="1"/>
  <c r="H61" i="1"/>
  <c r="H62" i="1"/>
  <c r="H63" i="1"/>
  <c r="H64" i="1"/>
  <c r="G63" i="10" s="1"/>
  <c r="H65" i="1"/>
  <c r="G64" i="10" s="1"/>
  <c r="H66" i="1"/>
  <c r="H67" i="1"/>
  <c r="G70" i="9" s="1"/>
  <c r="H68" i="1"/>
  <c r="H69" i="1"/>
  <c r="H70" i="1"/>
  <c r="H71" i="1"/>
  <c r="H72" i="1"/>
  <c r="H73" i="1"/>
  <c r="G72" i="10" s="1"/>
  <c r="H74" i="1"/>
  <c r="H75" i="1"/>
  <c r="L78" i="9" s="1"/>
  <c r="H76" i="1"/>
  <c r="G75" i="10" s="1"/>
  <c r="H77" i="1"/>
  <c r="G76" i="10" s="1"/>
  <c r="H78" i="1"/>
  <c r="H79" i="1"/>
  <c r="H80" i="1"/>
  <c r="H81" i="1"/>
  <c r="G80" i="10" s="1"/>
  <c r="H82" i="1"/>
  <c r="H83" i="1"/>
  <c r="B82" i="10" s="1"/>
  <c r="H84" i="1"/>
  <c r="H85" i="1"/>
  <c r="H86" i="1"/>
  <c r="H87" i="1"/>
  <c r="H88" i="1"/>
  <c r="G87" i="10" s="1"/>
  <c r="H89" i="1"/>
  <c r="L92" i="9" s="1"/>
  <c r="H90" i="1"/>
  <c r="G89" i="10" s="1"/>
  <c r="H91" i="1"/>
  <c r="G94" i="9" s="1"/>
  <c r="H92" i="1"/>
  <c r="H93" i="1"/>
  <c r="H94" i="1"/>
  <c r="H95" i="1"/>
  <c r="H96" i="1"/>
  <c r="H97" i="1"/>
  <c r="L100" i="9" s="1"/>
  <c r="H98" i="1"/>
  <c r="H99" i="1"/>
  <c r="B98" i="10" s="1"/>
  <c r="H100" i="1"/>
  <c r="H101" i="1"/>
  <c r="G100" i="10" s="1"/>
  <c r="H102" i="1"/>
  <c r="H103" i="1"/>
  <c r="H104" i="1"/>
  <c r="H105" i="1"/>
  <c r="G104" i="10" s="1"/>
  <c r="H106" i="1"/>
  <c r="H107" i="1"/>
  <c r="B110" i="9" s="1"/>
  <c r="H108" i="1"/>
  <c r="H109" i="1"/>
  <c r="H110" i="1"/>
  <c r="H111" i="1"/>
  <c r="H112" i="1"/>
  <c r="H113" i="1"/>
  <c r="G112" i="10" s="1"/>
  <c r="H114" i="1"/>
  <c r="G113" i="10" s="1"/>
  <c r="H115" i="1"/>
  <c r="B118" i="9" s="1"/>
  <c r="H116" i="1"/>
  <c r="G115" i="10" s="1"/>
  <c r="H117" i="1"/>
  <c r="H118" i="1"/>
  <c r="H119" i="1"/>
  <c r="H120" i="1"/>
  <c r="H121" i="1"/>
  <c r="L124" i="9" s="1"/>
  <c r="H122" i="1"/>
  <c r="H123" i="1"/>
  <c r="G122" i="10" s="1"/>
  <c r="H124" i="1"/>
  <c r="H125" i="1"/>
  <c r="H126" i="1"/>
  <c r="H127" i="1"/>
  <c r="H128" i="1"/>
  <c r="G127" i="10" s="1"/>
  <c r="H129" i="1"/>
  <c r="L132" i="9" s="1"/>
  <c r="H130" i="1"/>
  <c r="H131" i="1"/>
  <c r="B130" i="10" s="1"/>
  <c r="H132" i="1"/>
  <c r="H133" i="1"/>
  <c r="H134" i="1"/>
  <c r="H135" i="1"/>
  <c r="H136" i="1"/>
  <c r="H137" i="1"/>
  <c r="G136" i="10" s="1"/>
  <c r="H138" i="1"/>
  <c r="H139" i="1"/>
  <c r="Q142" i="9" s="1"/>
  <c r="H140" i="1"/>
  <c r="G139" i="10" s="1"/>
  <c r="H141" i="1"/>
  <c r="G140" i="10" s="1"/>
  <c r="H142" i="1"/>
  <c r="H143" i="1"/>
  <c r="H144" i="1"/>
  <c r="H145" i="1"/>
  <c r="Q148" i="9" s="1"/>
  <c r="H146" i="1"/>
  <c r="H147" i="1"/>
  <c r="G150" i="9" s="1"/>
  <c r="H148" i="1"/>
  <c r="H149" i="1"/>
  <c r="H150" i="1"/>
  <c r="H151" i="1"/>
  <c r="H152" i="1"/>
  <c r="G151" i="10" s="1"/>
  <c r="H153" i="1"/>
  <c r="L156" i="9" s="1"/>
  <c r="H154" i="1"/>
  <c r="G153" i="10" s="1"/>
  <c r="H155" i="1"/>
  <c r="G158" i="9" s="1"/>
  <c r="H156" i="1"/>
  <c r="H157" i="1"/>
  <c r="H158" i="1"/>
  <c r="H159" i="1"/>
  <c r="H160" i="1"/>
  <c r="H161" i="1"/>
  <c r="L164" i="9" s="1"/>
  <c r="H162" i="1"/>
  <c r="H163" i="1"/>
  <c r="B162" i="10" s="1"/>
  <c r="H164" i="1"/>
  <c r="H165" i="1"/>
  <c r="G164" i="10" s="1"/>
  <c r="H166" i="1"/>
  <c r="H167" i="1"/>
  <c r="H168" i="1"/>
  <c r="H169" i="1"/>
  <c r="G168" i="10" s="1"/>
  <c r="H170" i="1"/>
  <c r="H171" i="1"/>
  <c r="Q174" i="9" s="1"/>
  <c r="H172" i="1"/>
  <c r="H173" i="1"/>
  <c r="H174" i="1"/>
  <c r="H175" i="1"/>
  <c r="H176" i="1"/>
  <c r="H177" i="1"/>
  <c r="Q180" i="9" s="1"/>
  <c r="H178" i="1"/>
  <c r="G177" i="10" s="1"/>
  <c r="H179" i="1"/>
  <c r="Q182" i="9" s="1"/>
  <c r="H180" i="1"/>
  <c r="G179" i="10" s="1"/>
  <c r="H181" i="1"/>
  <c r="H182" i="1"/>
  <c r="H183" i="1"/>
  <c r="H184" i="1"/>
  <c r="H185" i="1"/>
  <c r="L188" i="9" s="1"/>
  <c r="H186" i="1"/>
  <c r="H187" i="1"/>
  <c r="G186" i="10" s="1"/>
  <c r="H188" i="1"/>
  <c r="H189" i="1"/>
  <c r="G188" i="10" s="1"/>
  <c r="H190" i="1"/>
  <c r="H191" i="1"/>
  <c r="H192" i="1"/>
  <c r="B191" i="10" s="1"/>
  <c r="H193" i="1"/>
  <c r="L196" i="9" s="1"/>
  <c r="H194" i="1"/>
  <c r="G193" i="10" s="1"/>
  <c r="H195" i="1"/>
  <c r="B198" i="9" s="1"/>
  <c r="H196" i="1"/>
  <c r="H197" i="1"/>
  <c r="H198" i="1"/>
  <c r="H199" i="1"/>
  <c r="H200" i="1"/>
  <c r="H201" i="1"/>
  <c r="B200" i="10" s="1"/>
  <c r="H202" i="1"/>
  <c r="H203" i="1"/>
  <c r="G206" i="9" s="1"/>
  <c r="H204" i="1"/>
  <c r="G203" i="10" s="1"/>
  <c r="H205" i="1"/>
  <c r="G204" i="10" s="1"/>
  <c r="H206" i="1"/>
  <c r="H207" i="1"/>
  <c r="H208" i="1"/>
  <c r="H209" i="1"/>
  <c r="Q212" i="9" s="1"/>
  <c r="H210" i="1"/>
  <c r="H211" i="1"/>
  <c r="Q214" i="9" s="1"/>
  <c r="H212" i="1"/>
  <c r="H213" i="1"/>
  <c r="H214" i="1"/>
  <c r="H215" i="1"/>
  <c r="H216" i="1"/>
  <c r="H15" i="1"/>
  <c r="G14" i="10" s="1"/>
  <c r="I16" i="1"/>
  <c r="I17" i="1"/>
  <c r="I18" i="1"/>
  <c r="I19" i="1"/>
  <c r="I20" i="1"/>
  <c r="I21" i="1"/>
  <c r="I22" i="1"/>
  <c r="I23" i="1"/>
  <c r="I24" i="1"/>
  <c r="I25" i="1"/>
  <c r="I26" i="1"/>
  <c r="I27" i="1"/>
  <c r="I28" i="1"/>
  <c r="I29" i="1"/>
  <c r="I30" i="1"/>
  <c r="I31" i="1"/>
  <c r="I32" i="1"/>
  <c r="I33" i="1"/>
  <c r="I34" i="1"/>
  <c r="I35" i="1"/>
  <c r="I36" i="1"/>
  <c r="I37" i="1"/>
  <c r="I38" i="1"/>
  <c r="I39" i="1"/>
  <c r="I40" i="1"/>
  <c r="I41" i="1"/>
  <c r="I42" i="1"/>
  <c r="I43" i="1"/>
  <c r="I44" i="1"/>
  <c r="I45" i="1"/>
  <c r="I46" i="1"/>
  <c r="I47" i="1"/>
  <c r="I48" i="1"/>
  <c r="I49" i="1"/>
  <c r="I50" i="1"/>
  <c r="I51" i="1"/>
  <c r="I52" i="1"/>
  <c r="I53" i="1"/>
  <c r="I54" i="1"/>
  <c r="I55" i="1"/>
  <c r="I56" i="1"/>
  <c r="I57" i="1"/>
  <c r="I58" i="1"/>
  <c r="I59" i="1"/>
  <c r="I60" i="1"/>
  <c r="I61" i="1"/>
  <c r="I62" i="1"/>
  <c r="I63" i="1"/>
  <c r="I64" i="1"/>
  <c r="I65" i="1"/>
  <c r="I66" i="1"/>
  <c r="I67" i="1"/>
  <c r="I68" i="1"/>
  <c r="I69" i="1"/>
  <c r="I70" i="1"/>
  <c r="I71" i="1"/>
  <c r="I72" i="1"/>
  <c r="I73" i="1"/>
  <c r="I74" i="1"/>
  <c r="I75" i="1"/>
  <c r="I76" i="1"/>
  <c r="I77" i="1"/>
  <c r="I78" i="1"/>
  <c r="I79" i="1"/>
  <c r="I80" i="1"/>
  <c r="I81" i="1"/>
  <c r="I82" i="1"/>
  <c r="I83" i="1"/>
  <c r="I84" i="1"/>
  <c r="I85" i="1"/>
  <c r="I86" i="1"/>
  <c r="I87" i="1"/>
  <c r="I88" i="1"/>
  <c r="I89" i="1"/>
  <c r="I90" i="1"/>
  <c r="I91" i="1"/>
  <c r="I92" i="1"/>
  <c r="I93" i="1"/>
  <c r="I94" i="1"/>
  <c r="I95" i="1"/>
  <c r="I96" i="1"/>
  <c r="I97" i="1"/>
  <c r="I98" i="1"/>
  <c r="I99" i="1"/>
  <c r="I100" i="1"/>
  <c r="I101" i="1"/>
  <c r="I102" i="1"/>
  <c r="I103" i="1"/>
  <c r="I104" i="1"/>
  <c r="I105" i="1"/>
  <c r="I106" i="1"/>
  <c r="I107" i="1"/>
  <c r="I108" i="1"/>
  <c r="I109" i="1"/>
  <c r="I110" i="1"/>
  <c r="I111" i="1"/>
  <c r="I112" i="1"/>
  <c r="I113" i="1"/>
  <c r="I114" i="1"/>
  <c r="I115" i="1"/>
  <c r="I116" i="1"/>
  <c r="I117" i="1"/>
  <c r="I118" i="1"/>
  <c r="I119" i="1"/>
  <c r="I120" i="1"/>
  <c r="I121" i="1"/>
  <c r="I122" i="1"/>
  <c r="I123" i="1"/>
  <c r="I124" i="1"/>
  <c r="I125" i="1"/>
  <c r="I126" i="1"/>
  <c r="I127" i="1"/>
  <c r="I128" i="1"/>
  <c r="I129" i="1"/>
  <c r="I130" i="1"/>
  <c r="I131" i="1"/>
  <c r="I132" i="1"/>
  <c r="I133" i="1"/>
  <c r="I134" i="1"/>
  <c r="I135" i="1"/>
  <c r="I136" i="1"/>
  <c r="I137" i="1"/>
  <c r="I138" i="1"/>
  <c r="I139" i="1"/>
  <c r="I140" i="1"/>
  <c r="I141" i="1"/>
  <c r="I142" i="1"/>
  <c r="I143" i="1"/>
  <c r="I144" i="1"/>
  <c r="I145" i="1"/>
  <c r="I146" i="1"/>
  <c r="I147" i="1"/>
  <c r="I148" i="1"/>
  <c r="I149" i="1"/>
  <c r="I150" i="1"/>
  <c r="I151" i="1"/>
  <c r="I152" i="1"/>
  <c r="I153" i="1"/>
  <c r="I154" i="1"/>
  <c r="I155" i="1"/>
  <c r="I156" i="1"/>
  <c r="I157" i="1"/>
  <c r="I158" i="1"/>
  <c r="I159" i="1"/>
  <c r="I160" i="1"/>
  <c r="I161" i="1"/>
  <c r="I162" i="1"/>
  <c r="I163" i="1"/>
  <c r="I164" i="1"/>
  <c r="I165" i="1"/>
  <c r="I166" i="1"/>
  <c r="I167" i="1"/>
  <c r="I168" i="1"/>
  <c r="I169" i="1"/>
  <c r="I170" i="1"/>
  <c r="I171" i="1"/>
  <c r="I172" i="1"/>
  <c r="I173" i="1"/>
  <c r="I174" i="1"/>
  <c r="I175" i="1"/>
  <c r="I176" i="1"/>
  <c r="I177" i="1"/>
  <c r="I178" i="1"/>
  <c r="I179" i="1"/>
  <c r="I180" i="1"/>
  <c r="I181" i="1"/>
  <c r="I182" i="1"/>
  <c r="I183" i="1"/>
  <c r="I184" i="1"/>
  <c r="I185" i="1"/>
  <c r="I186" i="1"/>
  <c r="I187" i="1"/>
  <c r="I188" i="1"/>
  <c r="I189" i="1"/>
  <c r="I190" i="1"/>
  <c r="I191" i="1"/>
  <c r="I192" i="1"/>
  <c r="I193" i="1"/>
  <c r="I194" i="1"/>
  <c r="I195" i="1"/>
  <c r="I196" i="1"/>
  <c r="I197" i="1"/>
  <c r="I198" i="1"/>
  <c r="I199" i="1"/>
  <c r="I200" i="1"/>
  <c r="I201" i="1"/>
  <c r="I202" i="1"/>
  <c r="I203" i="1"/>
  <c r="I204" i="1"/>
  <c r="I205" i="1"/>
  <c r="I206" i="1"/>
  <c r="I207" i="1"/>
  <c r="I208" i="1"/>
  <c r="I209" i="1"/>
  <c r="I210" i="1"/>
  <c r="I211" i="1"/>
  <c r="I212" i="1"/>
  <c r="I213" i="1"/>
  <c r="I214" i="1"/>
  <c r="I215" i="1"/>
  <c r="I216" i="1"/>
  <c r="I15" i="1"/>
  <c r="G19" i="10"/>
  <c r="G21" i="10"/>
  <c r="G27" i="10"/>
  <c r="G28" i="10"/>
  <c r="G29" i="10"/>
  <c r="G31" i="10"/>
  <c r="G33" i="10"/>
  <c r="G35" i="10"/>
  <c r="G37" i="10"/>
  <c r="G39" i="10"/>
  <c r="G41" i="10"/>
  <c r="G43" i="10"/>
  <c r="G44" i="10"/>
  <c r="G45" i="10"/>
  <c r="G47" i="10"/>
  <c r="G52" i="10"/>
  <c r="G53" i="10"/>
  <c r="G55" i="10"/>
  <c r="G57" i="10"/>
  <c r="G59" i="10"/>
  <c r="G60" i="10"/>
  <c r="G61" i="10"/>
  <c r="G65" i="10"/>
  <c r="G67" i="10"/>
  <c r="G68" i="10"/>
  <c r="G69" i="10"/>
  <c r="G71" i="10"/>
  <c r="G73" i="10"/>
  <c r="G77" i="10"/>
  <c r="G79" i="10"/>
  <c r="G81" i="10"/>
  <c r="G83" i="10"/>
  <c r="G84" i="10"/>
  <c r="G85" i="10"/>
  <c r="G91" i="10"/>
  <c r="G92" i="10"/>
  <c r="G93" i="10"/>
  <c r="G95" i="10"/>
  <c r="G97" i="10"/>
  <c r="G99" i="10"/>
  <c r="G101" i="10"/>
  <c r="G103" i="10"/>
  <c r="G105" i="10"/>
  <c r="G107" i="10"/>
  <c r="G108" i="10"/>
  <c r="G109" i="10"/>
  <c r="G111" i="10"/>
  <c r="G116" i="10"/>
  <c r="G117" i="10"/>
  <c r="G119" i="10"/>
  <c r="G121" i="10"/>
  <c r="G123" i="10"/>
  <c r="G124" i="10"/>
  <c r="G125" i="10"/>
  <c r="G129" i="10"/>
  <c r="G131" i="10"/>
  <c r="G132" i="10"/>
  <c r="G133" i="10"/>
  <c r="G135" i="10"/>
  <c r="G137" i="10"/>
  <c r="G141" i="10"/>
  <c r="G143" i="10"/>
  <c r="G145" i="10"/>
  <c r="G147" i="10"/>
  <c r="G148" i="10"/>
  <c r="G149" i="10"/>
  <c r="G155" i="10"/>
  <c r="G156" i="10"/>
  <c r="G157" i="10"/>
  <c r="G159" i="10"/>
  <c r="G161" i="10"/>
  <c r="G163" i="10"/>
  <c r="G165" i="10"/>
  <c r="G167" i="10"/>
  <c r="G169" i="10"/>
  <c r="G171" i="10"/>
  <c r="G172" i="10"/>
  <c r="G173" i="10"/>
  <c r="G175" i="10"/>
  <c r="G180" i="10"/>
  <c r="G181" i="10"/>
  <c r="G183" i="10"/>
  <c r="G185" i="10"/>
  <c r="G187" i="10"/>
  <c r="G189" i="10"/>
  <c r="G195" i="10"/>
  <c r="G196" i="10"/>
  <c r="G197" i="10"/>
  <c r="G199" i="10"/>
  <c r="G200" i="10"/>
  <c r="G201" i="10"/>
  <c r="G205" i="10"/>
  <c r="G207" i="10"/>
  <c r="G209" i="10"/>
  <c r="G211" i="10"/>
  <c r="G212" i="10"/>
  <c r="G213" i="10"/>
  <c r="B21" i="10"/>
  <c r="B23" i="10"/>
  <c r="B25" i="10"/>
  <c r="B27" i="10"/>
  <c r="B28" i="10"/>
  <c r="B29" i="10"/>
  <c r="B31" i="10"/>
  <c r="B33" i="10"/>
  <c r="B35" i="10"/>
  <c r="B36" i="10"/>
  <c r="B37" i="10"/>
  <c r="B39" i="10"/>
  <c r="B41" i="10"/>
  <c r="B43" i="10"/>
  <c r="B44" i="10"/>
  <c r="B45" i="10"/>
  <c r="B47" i="10"/>
  <c r="B49" i="10"/>
  <c r="B51" i="10"/>
  <c r="B52" i="10"/>
  <c r="B53" i="10"/>
  <c r="B55" i="10"/>
  <c r="B57" i="10"/>
  <c r="B59" i="10"/>
  <c r="B60" i="10"/>
  <c r="B61" i="10"/>
  <c r="B63" i="10"/>
  <c r="B65" i="10"/>
  <c r="B67" i="10"/>
  <c r="B68" i="10"/>
  <c r="B69" i="10"/>
  <c r="B71" i="10"/>
  <c r="B73" i="10"/>
  <c r="B75" i="10"/>
  <c r="B76" i="10"/>
  <c r="B77" i="10"/>
  <c r="B79" i="10"/>
  <c r="B81" i="10"/>
  <c r="B83" i="10"/>
  <c r="B84" i="10"/>
  <c r="B85" i="10"/>
  <c r="B87" i="10"/>
  <c r="B89" i="10"/>
  <c r="B91" i="10"/>
  <c r="B92" i="10"/>
  <c r="B93" i="10"/>
  <c r="B95" i="10"/>
  <c r="B97" i="10"/>
  <c r="B99" i="10"/>
  <c r="B100" i="10"/>
  <c r="B101" i="10"/>
  <c r="B103" i="10"/>
  <c r="B105" i="10"/>
  <c r="B107" i="10"/>
  <c r="B108" i="10"/>
  <c r="B109" i="10"/>
  <c r="B111" i="10"/>
  <c r="B113" i="10"/>
  <c r="B116" i="10"/>
  <c r="B117" i="10"/>
  <c r="B119" i="10"/>
  <c r="B121" i="10"/>
  <c r="B123" i="10"/>
  <c r="B124" i="10"/>
  <c r="B125" i="10"/>
  <c r="B129" i="10"/>
  <c r="B131" i="10"/>
  <c r="B132" i="10"/>
  <c r="B133" i="10"/>
  <c r="B135" i="10"/>
  <c r="B137" i="10"/>
  <c r="B141" i="10"/>
  <c r="B143" i="10"/>
  <c r="B145" i="10"/>
  <c r="B147" i="10"/>
  <c r="B148" i="10"/>
  <c r="B149" i="10"/>
  <c r="B155" i="10"/>
  <c r="B156" i="10"/>
  <c r="B157" i="10"/>
  <c r="B159" i="10"/>
  <c r="B161" i="10"/>
  <c r="B163" i="10"/>
  <c r="B165" i="10"/>
  <c r="B167" i="10"/>
  <c r="B169" i="10"/>
  <c r="B171" i="10"/>
  <c r="B172" i="10"/>
  <c r="B173" i="10"/>
  <c r="B175" i="10"/>
  <c r="B180" i="10"/>
  <c r="B181" i="10"/>
  <c r="B183" i="10"/>
  <c r="B185" i="10"/>
  <c r="B187" i="10"/>
  <c r="B188" i="10"/>
  <c r="B189" i="10"/>
  <c r="B193" i="10"/>
  <c r="B195" i="10"/>
  <c r="B196" i="10"/>
  <c r="B197" i="10"/>
  <c r="B199" i="10"/>
  <c r="B201" i="10"/>
  <c r="B205" i="10"/>
  <c r="B207" i="10"/>
  <c r="B209" i="10"/>
  <c r="B211" i="10"/>
  <c r="B212" i="10"/>
  <c r="B213" i="10"/>
  <c r="Q25" i="9"/>
  <c r="Q27" i="9"/>
  <c r="Q29" i="9"/>
  <c r="Q31" i="9"/>
  <c r="Q32" i="9"/>
  <c r="Q33" i="9"/>
  <c r="Q35" i="9"/>
  <c r="Q37" i="9"/>
  <c r="Q39" i="9"/>
  <c r="Q40" i="9"/>
  <c r="Q41" i="9"/>
  <c r="Q43" i="9"/>
  <c r="Q45" i="9"/>
  <c r="Q47" i="9"/>
  <c r="Q48" i="9"/>
  <c r="Q49" i="9"/>
  <c r="Q51" i="9"/>
  <c r="Q53" i="9"/>
  <c r="Q55" i="9"/>
  <c r="Q56" i="9"/>
  <c r="Q57" i="9"/>
  <c r="Q59" i="9"/>
  <c r="Q60" i="9"/>
  <c r="Q61" i="9"/>
  <c r="Q63" i="9"/>
  <c r="Q64" i="9"/>
  <c r="Q65" i="9"/>
  <c r="Q67" i="9"/>
  <c r="Q68" i="9"/>
  <c r="Q69" i="9"/>
  <c r="Q71" i="9"/>
  <c r="Q72" i="9"/>
  <c r="Q73" i="9"/>
  <c r="Q75" i="9"/>
  <c r="Q76" i="9"/>
  <c r="Q77" i="9"/>
  <c r="Q79" i="9"/>
  <c r="Q80" i="9"/>
  <c r="Q81" i="9"/>
  <c r="Q83" i="9"/>
  <c r="Q84" i="9"/>
  <c r="Q85" i="9"/>
  <c r="Q87" i="9"/>
  <c r="Q88" i="9"/>
  <c r="Q89" i="9"/>
  <c r="Q91" i="9"/>
  <c r="Q92" i="9"/>
  <c r="Q93" i="9"/>
  <c r="Q95" i="9"/>
  <c r="Q96" i="9"/>
  <c r="Q97" i="9"/>
  <c r="Q99" i="9"/>
  <c r="Q100" i="9"/>
  <c r="Q101" i="9"/>
  <c r="Q103" i="9"/>
  <c r="Q104" i="9"/>
  <c r="Q105" i="9"/>
  <c r="Q107" i="9"/>
  <c r="Q108" i="9"/>
  <c r="Q109" i="9"/>
  <c r="Q111" i="9"/>
  <c r="Q112" i="9"/>
  <c r="Q113" i="9"/>
  <c r="Q115" i="9"/>
  <c r="Q117" i="9"/>
  <c r="Q119" i="9"/>
  <c r="Q120" i="9"/>
  <c r="Q121" i="9"/>
  <c r="Q123" i="9"/>
  <c r="Q124" i="9"/>
  <c r="Q125" i="9"/>
  <c r="Q127" i="9"/>
  <c r="Q128" i="9"/>
  <c r="Q129" i="9"/>
  <c r="Q131" i="9"/>
  <c r="Q132" i="9"/>
  <c r="Q133" i="9"/>
  <c r="Q135" i="9"/>
  <c r="Q136" i="9"/>
  <c r="Q137" i="9"/>
  <c r="Q139" i="9"/>
  <c r="Q140" i="9"/>
  <c r="Q141" i="9"/>
  <c r="Q143" i="9"/>
  <c r="Q144" i="9"/>
  <c r="Q145" i="9"/>
  <c r="Q147" i="9"/>
  <c r="Q149" i="9"/>
  <c r="Q151" i="9"/>
  <c r="Q152" i="9"/>
  <c r="Q153" i="9"/>
  <c r="Q155" i="9"/>
  <c r="Q156" i="9"/>
  <c r="Q157" i="9"/>
  <c r="Q159" i="9"/>
  <c r="Q160" i="9"/>
  <c r="Q161" i="9"/>
  <c r="Q163" i="9"/>
  <c r="Q164" i="9"/>
  <c r="Q165" i="9"/>
  <c r="Q167" i="9"/>
  <c r="Q168" i="9"/>
  <c r="Q169" i="9"/>
  <c r="Q171" i="9"/>
  <c r="Q173" i="9"/>
  <c r="Q175" i="9"/>
  <c r="Q176" i="9"/>
  <c r="Q177" i="9"/>
  <c r="Q179" i="9"/>
  <c r="Q181" i="9"/>
  <c r="Q183" i="9"/>
  <c r="Q184" i="9"/>
  <c r="Q185" i="9"/>
  <c r="Q187" i="9"/>
  <c r="Q188" i="9"/>
  <c r="Q189" i="9"/>
  <c r="Q191" i="9"/>
  <c r="Q192" i="9"/>
  <c r="Q193" i="9"/>
  <c r="Q195" i="9"/>
  <c r="Q196" i="9"/>
  <c r="Q197" i="9"/>
  <c r="Q199" i="9"/>
  <c r="Q200" i="9"/>
  <c r="Q201" i="9"/>
  <c r="Q203" i="9"/>
  <c r="Q205" i="9"/>
  <c r="Q207" i="9"/>
  <c r="Q208" i="9"/>
  <c r="Q209" i="9"/>
  <c r="Q211" i="9"/>
  <c r="Q213" i="9"/>
  <c r="Q215" i="9"/>
  <c r="Q216" i="9"/>
  <c r="Q217" i="9"/>
  <c r="L20" i="9"/>
  <c r="L25" i="9"/>
  <c r="L27" i="9"/>
  <c r="L28" i="9"/>
  <c r="L29" i="9"/>
  <c r="L31" i="9"/>
  <c r="L32" i="9"/>
  <c r="L33" i="9"/>
  <c r="L35" i="9"/>
  <c r="L36" i="9"/>
  <c r="L37" i="9"/>
  <c r="L39" i="9"/>
  <c r="L40" i="9"/>
  <c r="L41" i="9"/>
  <c r="L43" i="9"/>
  <c r="L44" i="9"/>
  <c r="L45" i="9"/>
  <c r="L47" i="9"/>
  <c r="L48" i="9"/>
  <c r="L49" i="9"/>
  <c r="L51" i="9"/>
  <c r="L52" i="9"/>
  <c r="L53" i="9"/>
  <c r="L55" i="9"/>
  <c r="L56" i="9"/>
  <c r="L57" i="9"/>
  <c r="L59" i="9"/>
  <c r="L60" i="9"/>
  <c r="L61" i="9"/>
  <c r="L63" i="9"/>
  <c r="L64" i="9"/>
  <c r="L65" i="9"/>
  <c r="L67" i="9"/>
  <c r="L68" i="9"/>
  <c r="L69" i="9"/>
  <c r="L71" i="9"/>
  <c r="L72" i="9"/>
  <c r="L73" i="9"/>
  <c r="L75" i="9"/>
  <c r="L76" i="9"/>
  <c r="L77" i="9"/>
  <c r="L79" i="9"/>
  <c r="L80" i="9"/>
  <c r="L81" i="9"/>
  <c r="L83" i="9"/>
  <c r="L84" i="9"/>
  <c r="L85" i="9"/>
  <c r="L87" i="9"/>
  <c r="L88" i="9"/>
  <c r="L89" i="9"/>
  <c r="L91" i="9"/>
  <c r="L93" i="9"/>
  <c r="L95" i="9"/>
  <c r="L96" i="9"/>
  <c r="L97" i="9"/>
  <c r="L99" i="9"/>
  <c r="L101" i="9"/>
  <c r="L103" i="9"/>
  <c r="L104" i="9"/>
  <c r="L105" i="9"/>
  <c r="L107" i="9"/>
  <c r="L109" i="9"/>
  <c r="L111" i="9"/>
  <c r="L112" i="9"/>
  <c r="L113" i="9"/>
  <c r="L115" i="9"/>
  <c r="L116" i="9"/>
  <c r="L117" i="9"/>
  <c r="L119" i="9"/>
  <c r="L120" i="9"/>
  <c r="L121" i="9"/>
  <c r="L123" i="9"/>
  <c r="L125" i="9"/>
  <c r="L127" i="9"/>
  <c r="L128" i="9"/>
  <c r="L129" i="9"/>
  <c r="L131" i="9"/>
  <c r="L133" i="9"/>
  <c r="L135" i="9"/>
  <c r="L136" i="9"/>
  <c r="L137" i="9"/>
  <c r="L139" i="9"/>
  <c r="L141" i="9"/>
  <c r="L143" i="9"/>
  <c r="L144" i="9"/>
  <c r="L145" i="9"/>
  <c r="L147" i="9"/>
  <c r="L149" i="9"/>
  <c r="L151" i="9"/>
  <c r="L152" i="9"/>
  <c r="L153" i="9"/>
  <c r="L155" i="9"/>
  <c r="L157" i="9"/>
  <c r="L159" i="9"/>
  <c r="L160" i="9"/>
  <c r="L161" i="9"/>
  <c r="L163" i="9"/>
  <c r="L165" i="9"/>
  <c r="L167" i="9"/>
  <c r="L168" i="9"/>
  <c r="L169" i="9"/>
  <c r="L171" i="9"/>
  <c r="L173" i="9"/>
  <c r="L175" i="9"/>
  <c r="L176" i="9"/>
  <c r="L177" i="9"/>
  <c r="L179" i="9"/>
  <c r="L181" i="9"/>
  <c r="L183" i="9"/>
  <c r="L184" i="9"/>
  <c r="L185" i="9"/>
  <c r="L187" i="9"/>
  <c r="L189" i="9"/>
  <c r="L191" i="9"/>
  <c r="L192" i="9"/>
  <c r="L193" i="9"/>
  <c r="L195" i="9"/>
  <c r="L197" i="9"/>
  <c r="L199" i="9"/>
  <c r="L200" i="9"/>
  <c r="L201" i="9"/>
  <c r="L203" i="9"/>
  <c r="L205" i="9"/>
  <c r="L207" i="9"/>
  <c r="L208" i="9"/>
  <c r="L209" i="9"/>
  <c r="L211" i="9"/>
  <c r="L213" i="9"/>
  <c r="L215" i="9"/>
  <c r="L216" i="9"/>
  <c r="L217" i="9"/>
  <c r="G19" i="9"/>
  <c r="G25" i="9"/>
  <c r="G27" i="9"/>
  <c r="G28" i="9"/>
  <c r="G29" i="9"/>
  <c r="G31" i="9"/>
  <c r="G32" i="9"/>
  <c r="G33" i="9"/>
  <c r="G35" i="9"/>
  <c r="G36" i="9"/>
  <c r="G37" i="9"/>
  <c r="G39" i="9"/>
  <c r="G40" i="9"/>
  <c r="G41" i="9"/>
  <c r="G43" i="9"/>
  <c r="G44" i="9"/>
  <c r="G45" i="9"/>
  <c r="G47" i="9"/>
  <c r="G48" i="9"/>
  <c r="G49" i="9"/>
  <c r="G51" i="9"/>
  <c r="G52" i="9"/>
  <c r="G53" i="9"/>
  <c r="G55" i="9"/>
  <c r="G56" i="9"/>
  <c r="G57" i="9"/>
  <c r="G59" i="9"/>
  <c r="G60" i="9"/>
  <c r="G61" i="9"/>
  <c r="G63" i="9"/>
  <c r="G64" i="9"/>
  <c r="G65" i="9"/>
  <c r="G67" i="9"/>
  <c r="G68" i="9"/>
  <c r="G69" i="9"/>
  <c r="G71" i="9"/>
  <c r="G72" i="9"/>
  <c r="G73" i="9"/>
  <c r="G75" i="9"/>
  <c r="G76" i="9"/>
  <c r="G77" i="9"/>
  <c r="G79" i="9"/>
  <c r="G80" i="9"/>
  <c r="G81" i="9"/>
  <c r="G83" i="9"/>
  <c r="G84" i="9"/>
  <c r="G85" i="9"/>
  <c r="G87" i="9"/>
  <c r="G88" i="9"/>
  <c r="G89" i="9"/>
  <c r="G91" i="9"/>
  <c r="G92" i="9"/>
  <c r="G93" i="9"/>
  <c r="G95" i="9"/>
  <c r="G96" i="9"/>
  <c r="G97" i="9"/>
  <c r="G99" i="9"/>
  <c r="G100" i="9"/>
  <c r="G101" i="9"/>
  <c r="G103" i="9"/>
  <c r="G104" i="9"/>
  <c r="G105" i="9"/>
  <c r="G107" i="9"/>
  <c r="G108" i="9"/>
  <c r="G109" i="9"/>
  <c r="G111" i="9"/>
  <c r="G112" i="9"/>
  <c r="G113" i="9"/>
  <c r="G115" i="9"/>
  <c r="G116" i="9"/>
  <c r="G117" i="9"/>
  <c r="G119" i="9"/>
  <c r="G120" i="9"/>
  <c r="G121" i="9"/>
  <c r="G123" i="9"/>
  <c r="G124" i="9"/>
  <c r="G125" i="9"/>
  <c r="G127" i="9"/>
  <c r="G128" i="9"/>
  <c r="G129" i="9"/>
  <c r="G131" i="9"/>
  <c r="G132" i="9"/>
  <c r="G133" i="9"/>
  <c r="G135" i="9"/>
  <c r="G136" i="9"/>
  <c r="G137" i="9"/>
  <c r="G139" i="9"/>
  <c r="G140" i="9"/>
  <c r="G141" i="9"/>
  <c r="G143" i="9"/>
  <c r="G144" i="9"/>
  <c r="G145" i="9"/>
  <c r="G147" i="9"/>
  <c r="G148" i="9"/>
  <c r="G149" i="9"/>
  <c r="G151" i="9"/>
  <c r="G152" i="9"/>
  <c r="G153" i="9"/>
  <c r="G155" i="9"/>
  <c r="G156" i="9"/>
  <c r="G157" i="9"/>
  <c r="G159" i="9"/>
  <c r="G160" i="9"/>
  <c r="G161" i="9"/>
  <c r="G163" i="9"/>
  <c r="G164" i="9"/>
  <c r="G165" i="9"/>
  <c r="G167" i="9"/>
  <c r="G168" i="9"/>
  <c r="G169" i="9"/>
  <c r="G171" i="9"/>
  <c r="G172" i="9"/>
  <c r="G173" i="9"/>
  <c r="G175" i="9"/>
  <c r="G176" i="9"/>
  <c r="G177" i="9"/>
  <c r="G179" i="9"/>
  <c r="G180" i="9"/>
  <c r="G181" i="9"/>
  <c r="G183" i="9"/>
  <c r="G184" i="9"/>
  <c r="G185" i="9"/>
  <c r="G187" i="9"/>
  <c r="G188" i="9"/>
  <c r="G189" i="9"/>
  <c r="G191" i="9"/>
  <c r="G192" i="9"/>
  <c r="G193" i="9"/>
  <c r="G195" i="9"/>
  <c r="G196" i="9"/>
  <c r="G197" i="9"/>
  <c r="G199" i="9"/>
  <c r="G200" i="9"/>
  <c r="G201" i="9"/>
  <c r="G203" i="9"/>
  <c r="G204" i="9"/>
  <c r="G205" i="9"/>
  <c r="G207" i="9"/>
  <c r="G208" i="9"/>
  <c r="G209" i="9"/>
  <c r="G211" i="9"/>
  <c r="G212" i="9"/>
  <c r="G213" i="9"/>
  <c r="G215" i="9"/>
  <c r="G216" i="9"/>
  <c r="G217" i="9"/>
  <c r="B25" i="9"/>
  <c r="B27" i="9"/>
  <c r="B28" i="9"/>
  <c r="B29" i="9"/>
  <c r="B31" i="9"/>
  <c r="B32" i="9"/>
  <c r="B33" i="9"/>
  <c r="B35" i="9"/>
  <c r="B36" i="9"/>
  <c r="B37" i="9"/>
  <c r="B39" i="9"/>
  <c r="B40" i="9"/>
  <c r="B41" i="9"/>
  <c r="B43" i="9"/>
  <c r="B44" i="9"/>
  <c r="B45" i="9"/>
  <c r="B47" i="9"/>
  <c r="B48" i="9"/>
  <c r="B49" i="9"/>
  <c r="B51" i="9"/>
  <c r="B52" i="9"/>
  <c r="B53" i="9"/>
  <c r="B55" i="9"/>
  <c r="B56" i="9"/>
  <c r="B57" i="9"/>
  <c r="B59" i="9"/>
  <c r="B60" i="9"/>
  <c r="B61" i="9"/>
  <c r="B63" i="9"/>
  <c r="B64" i="9"/>
  <c r="B65" i="9"/>
  <c r="B67" i="9"/>
  <c r="B68" i="9"/>
  <c r="B69" i="9"/>
  <c r="B71" i="9"/>
  <c r="B72" i="9"/>
  <c r="B73" i="9"/>
  <c r="B75" i="9"/>
  <c r="B76" i="9"/>
  <c r="B77" i="9"/>
  <c r="B79" i="9"/>
  <c r="B80" i="9"/>
  <c r="B81" i="9"/>
  <c r="B83" i="9"/>
  <c r="B84" i="9"/>
  <c r="B85" i="9"/>
  <c r="B87" i="9"/>
  <c r="B88" i="9"/>
  <c r="B89" i="9"/>
  <c r="B91" i="9"/>
  <c r="B92" i="9"/>
  <c r="B93" i="9"/>
  <c r="B95" i="9"/>
  <c r="B96" i="9"/>
  <c r="B97" i="9"/>
  <c r="B99" i="9"/>
  <c r="B100" i="9"/>
  <c r="B101" i="9"/>
  <c r="B103" i="9"/>
  <c r="B104" i="9"/>
  <c r="B105" i="9"/>
  <c r="B107" i="9"/>
  <c r="B108" i="9"/>
  <c r="B109" i="9"/>
  <c r="B111" i="9"/>
  <c r="B112" i="9"/>
  <c r="B113" i="9"/>
  <c r="B115" i="9"/>
  <c r="B116" i="9"/>
  <c r="B117" i="9"/>
  <c r="B119" i="9"/>
  <c r="B120" i="9"/>
  <c r="B121" i="9"/>
  <c r="B123" i="9"/>
  <c r="B124" i="9"/>
  <c r="B125" i="9"/>
  <c r="B127" i="9"/>
  <c r="B128" i="9"/>
  <c r="B129" i="9"/>
  <c r="B131" i="9"/>
  <c r="B132" i="9"/>
  <c r="B133" i="9"/>
  <c r="B135" i="9"/>
  <c r="B136" i="9"/>
  <c r="B137" i="9"/>
  <c r="B139" i="9"/>
  <c r="B140" i="9"/>
  <c r="B141" i="9"/>
  <c r="B143" i="9"/>
  <c r="B144" i="9"/>
  <c r="B145" i="9"/>
  <c r="B147" i="9"/>
  <c r="B148" i="9"/>
  <c r="B149" i="9"/>
  <c r="B151" i="9"/>
  <c r="B152" i="9"/>
  <c r="B153" i="9"/>
  <c r="B155" i="9"/>
  <c r="B156" i="9"/>
  <c r="B157" i="9"/>
  <c r="B159" i="9"/>
  <c r="B160" i="9"/>
  <c r="B161" i="9"/>
  <c r="B163" i="9"/>
  <c r="B164" i="9"/>
  <c r="B165" i="9"/>
  <c r="B167" i="9"/>
  <c r="B168" i="9"/>
  <c r="B169" i="9"/>
  <c r="B171" i="9"/>
  <c r="B172" i="9"/>
  <c r="B173" i="9"/>
  <c r="B175" i="9"/>
  <c r="B176" i="9"/>
  <c r="B177" i="9"/>
  <c r="B179" i="9"/>
  <c r="B180" i="9"/>
  <c r="B181" i="9"/>
  <c r="B183" i="9"/>
  <c r="B184" i="9"/>
  <c r="B185" i="9"/>
  <c r="B187" i="9"/>
  <c r="B188" i="9"/>
  <c r="B189" i="9"/>
  <c r="B191" i="9"/>
  <c r="B192" i="9"/>
  <c r="B193" i="9"/>
  <c r="B195" i="9"/>
  <c r="B196" i="9"/>
  <c r="B197" i="9"/>
  <c r="B199" i="9"/>
  <c r="B200" i="9"/>
  <c r="B201" i="9"/>
  <c r="B203" i="9"/>
  <c r="B204" i="9"/>
  <c r="B205" i="9"/>
  <c r="B207" i="9"/>
  <c r="B208" i="9"/>
  <c r="B209" i="9"/>
  <c r="B211" i="9"/>
  <c r="B212" i="9"/>
  <c r="B213" i="9"/>
  <c r="B215" i="9"/>
  <c r="B216" i="9"/>
  <c r="B217" i="9"/>
  <c r="G14" i="13"/>
  <c r="G20" i="13"/>
  <c r="G22" i="13"/>
  <c r="G23" i="13"/>
  <c r="G24" i="13"/>
  <c r="G26" i="13"/>
  <c r="G27" i="13"/>
  <c r="G28" i="13"/>
  <c r="G30" i="13"/>
  <c r="G31" i="13"/>
  <c r="G32" i="13"/>
  <c r="G34" i="13"/>
  <c r="G35" i="13"/>
  <c r="G36" i="13"/>
  <c r="G38" i="13"/>
  <c r="G39" i="13"/>
  <c r="G40" i="13"/>
  <c r="G42" i="13"/>
  <c r="G43" i="13"/>
  <c r="G44" i="13"/>
  <c r="G46" i="13"/>
  <c r="G47" i="13"/>
  <c r="G48" i="13"/>
  <c r="G50" i="13"/>
  <c r="G51" i="13"/>
  <c r="G52" i="13"/>
  <c r="G54" i="13"/>
  <c r="G55" i="13"/>
  <c r="G56" i="13"/>
  <c r="G58" i="13"/>
  <c r="G59" i="13"/>
  <c r="G60" i="13"/>
  <c r="G62" i="13"/>
  <c r="G63" i="13"/>
  <c r="G64" i="13"/>
  <c r="G66" i="13"/>
  <c r="G67" i="13"/>
  <c r="G68" i="13"/>
  <c r="G70" i="13"/>
  <c r="G71" i="13"/>
  <c r="G72" i="13"/>
  <c r="G74" i="13"/>
  <c r="G75" i="13"/>
  <c r="G76" i="13"/>
  <c r="G78" i="13"/>
  <c r="G79" i="13"/>
  <c r="G80" i="13"/>
  <c r="G82" i="13"/>
  <c r="G83" i="13"/>
  <c r="G84" i="13"/>
  <c r="G86" i="13"/>
  <c r="G87" i="13"/>
  <c r="G88" i="13"/>
  <c r="G90" i="13"/>
  <c r="G91" i="13"/>
  <c r="G92" i="13"/>
  <c r="G94" i="13"/>
  <c r="G95" i="13"/>
  <c r="G96" i="13"/>
  <c r="G98" i="13"/>
  <c r="G99" i="13"/>
  <c r="G100" i="13"/>
  <c r="G102" i="13"/>
  <c r="G103" i="13"/>
  <c r="G104" i="13"/>
  <c r="G106" i="13"/>
  <c r="G107" i="13"/>
  <c r="G108" i="13"/>
  <c r="G110" i="13"/>
  <c r="G111" i="13"/>
  <c r="G112" i="13"/>
  <c r="G114" i="13"/>
  <c r="G115" i="13"/>
  <c r="G116" i="13"/>
  <c r="G118" i="13"/>
  <c r="G119" i="13"/>
  <c r="G120" i="13"/>
  <c r="G122" i="13"/>
  <c r="G123" i="13"/>
  <c r="G124" i="13"/>
  <c r="G126" i="13"/>
  <c r="B19" i="13"/>
  <c r="B20" i="13"/>
  <c r="B22" i="13"/>
  <c r="B23" i="13"/>
  <c r="B24" i="13"/>
  <c r="B26" i="13"/>
  <c r="B27" i="13"/>
  <c r="B28" i="13"/>
  <c r="B30" i="13"/>
  <c r="B31" i="13"/>
  <c r="B32" i="13"/>
  <c r="B34" i="13"/>
  <c r="B35" i="13"/>
  <c r="B36" i="13"/>
  <c r="B38" i="13"/>
  <c r="B39" i="13"/>
  <c r="B40" i="13"/>
  <c r="B42" i="13"/>
  <c r="B43" i="13"/>
  <c r="B44" i="13"/>
  <c r="B46" i="13"/>
  <c r="B47" i="13"/>
  <c r="B48" i="13"/>
  <c r="B50" i="13"/>
  <c r="B51" i="13"/>
  <c r="B52" i="13"/>
  <c r="B54" i="13"/>
  <c r="B55" i="13"/>
  <c r="B56" i="13"/>
  <c r="B58" i="13"/>
  <c r="B59" i="13"/>
  <c r="B60" i="13"/>
  <c r="B62" i="13"/>
  <c r="B63" i="13"/>
  <c r="B64" i="13"/>
  <c r="B66" i="13"/>
  <c r="B67" i="13"/>
  <c r="B68" i="13"/>
  <c r="B70" i="13"/>
  <c r="B71" i="13"/>
  <c r="B72" i="13"/>
  <c r="B74" i="13"/>
  <c r="B75" i="13"/>
  <c r="B76" i="13"/>
  <c r="B78" i="13"/>
  <c r="B79" i="13"/>
  <c r="B80" i="13"/>
  <c r="B82" i="13"/>
  <c r="B83" i="13"/>
  <c r="B84" i="13"/>
  <c r="B86" i="13"/>
  <c r="B87" i="13"/>
  <c r="B88" i="13"/>
  <c r="B90" i="13"/>
  <c r="B91" i="13"/>
  <c r="B92" i="13"/>
  <c r="B94" i="13"/>
  <c r="B95" i="13"/>
  <c r="B96" i="13"/>
  <c r="B98" i="13"/>
  <c r="B99" i="13"/>
  <c r="B100" i="13"/>
  <c r="B102" i="13"/>
  <c r="B103" i="13"/>
  <c r="B104" i="13"/>
  <c r="B106" i="13"/>
  <c r="B107" i="13"/>
  <c r="B108" i="13"/>
  <c r="B110" i="13"/>
  <c r="B111" i="13"/>
  <c r="B112" i="13"/>
  <c r="B114" i="13"/>
  <c r="B115" i="13"/>
  <c r="B116" i="13"/>
  <c r="B118" i="13"/>
  <c r="B119" i="13"/>
  <c r="B120" i="13"/>
  <c r="B122" i="13"/>
  <c r="B123" i="13"/>
  <c r="B124" i="13"/>
  <c r="B126" i="13"/>
  <c r="B127" i="13"/>
  <c r="B128" i="13"/>
  <c r="B130" i="13"/>
  <c r="B131" i="13"/>
  <c r="B132" i="13"/>
  <c r="B134" i="13"/>
  <c r="B135" i="13"/>
  <c r="B136" i="13"/>
  <c r="B138" i="13"/>
  <c r="B139" i="13"/>
  <c r="B140" i="13"/>
  <c r="B142" i="13"/>
  <c r="B143" i="13"/>
  <c r="B144" i="13"/>
  <c r="B146" i="13"/>
  <c r="B147" i="13"/>
  <c r="B148" i="13"/>
  <c r="B150" i="13"/>
  <c r="B151" i="13"/>
  <c r="B152" i="13"/>
  <c r="B154" i="13"/>
  <c r="B155" i="13"/>
  <c r="B156" i="13"/>
  <c r="B158" i="13"/>
  <c r="B159" i="13"/>
  <c r="B160" i="13"/>
  <c r="B162" i="13"/>
  <c r="B163" i="13"/>
  <c r="B164" i="13"/>
  <c r="B166" i="13"/>
  <c r="B167" i="13"/>
  <c r="B168" i="13"/>
  <c r="B170" i="13"/>
  <c r="B171" i="13"/>
  <c r="B172" i="13"/>
  <c r="B174" i="13"/>
  <c r="B175" i="13"/>
  <c r="B176" i="13"/>
  <c r="B178" i="13"/>
  <c r="B179" i="13"/>
  <c r="B180" i="13"/>
  <c r="B182" i="13"/>
  <c r="B183" i="13"/>
  <c r="B184" i="13"/>
  <c r="B186" i="13"/>
  <c r="B187" i="13"/>
  <c r="B188" i="13"/>
  <c r="B190" i="13"/>
  <c r="B191" i="13"/>
  <c r="B192" i="13"/>
  <c r="B194" i="13"/>
  <c r="B195" i="13"/>
  <c r="B196" i="13"/>
  <c r="B198" i="13"/>
  <c r="B199" i="13"/>
  <c r="B200" i="13"/>
  <c r="B202" i="13"/>
  <c r="B203" i="13"/>
  <c r="B204" i="13"/>
  <c r="B206" i="13"/>
  <c r="B207" i="13"/>
  <c r="B208" i="13"/>
  <c r="B210" i="13"/>
  <c r="B211" i="13"/>
  <c r="B212" i="13"/>
  <c r="B15" i="12"/>
  <c r="B20" i="12"/>
  <c r="B22" i="12"/>
  <c r="B23" i="12"/>
  <c r="B24" i="12"/>
  <c r="B26" i="12"/>
  <c r="B27" i="12"/>
  <c r="B28" i="12"/>
  <c r="B30" i="12"/>
  <c r="B31" i="12"/>
  <c r="B32" i="12"/>
  <c r="B34" i="12"/>
  <c r="B35" i="12"/>
  <c r="B36" i="12"/>
  <c r="B38" i="12"/>
  <c r="B39" i="12"/>
  <c r="B40" i="12"/>
  <c r="B42" i="12"/>
  <c r="B43" i="12"/>
  <c r="B44" i="12"/>
  <c r="B46" i="12"/>
  <c r="B47" i="12"/>
  <c r="B48" i="12"/>
  <c r="B50" i="12"/>
  <c r="B51" i="12"/>
  <c r="B52" i="12"/>
  <c r="B54" i="12"/>
  <c r="B55" i="12"/>
  <c r="B56" i="12"/>
  <c r="B58" i="12"/>
  <c r="B59" i="12"/>
  <c r="B60" i="12"/>
  <c r="B62" i="12"/>
  <c r="B63" i="12"/>
  <c r="B64" i="12"/>
  <c r="B66" i="12"/>
  <c r="B67" i="12"/>
  <c r="B68" i="12"/>
  <c r="B70" i="12"/>
  <c r="B71" i="12"/>
  <c r="B72" i="12"/>
  <c r="B74" i="12"/>
  <c r="B75" i="12"/>
  <c r="B76" i="12"/>
  <c r="B78" i="12"/>
  <c r="B79" i="12"/>
  <c r="B80" i="12"/>
  <c r="B82" i="12"/>
  <c r="B83" i="12"/>
  <c r="B84" i="12"/>
  <c r="B86" i="12"/>
  <c r="B87" i="12"/>
  <c r="B88" i="12"/>
  <c r="B90" i="12"/>
  <c r="B91" i="12"/>
  <c r="B92" i="12"/>
  <c r="B94" i="12"/>
  <c r="B95" i="12"/>
  <c r="B96" i="12"/>
  <c r="B98" i="12"/>
  <c r="B99" i="12"/>
  <c r="B100" i="12"/>
  <c r="B102" i="12"/>
  <c r="B103" i="12"/>
  <c r="B104" i="12"/>
  <c r="B106" i="12"/>
  <c r="B107" i="12"/>
  <c r="B108" i="12"/>
  <c r="B110" i="12"/>
  <c r="B111" i="12"/>
  <c r="B112" i="12"/>
  <c r="B114" i="12"/>
  <c r="B115" i="12"/>
  <c r="B116" i="12"/>
  <c r="B118" i="12"/>
  <c r="B119" i="12"/>
  <c r="B120" i="12"/>
  <c r="B122" i="12"/>
  <c r="B123" i="12"/>
  <c r="B124" i="12"/>
  <c r="B126" i="12"/>
  <c r="B127" i="12"/>
  <c r="B128" i="12"/>
  <c r="B130" i="12"/>
  <c r="B131" i="12"/>
  <c r="B132" i="12"/>
  <c r="B134" i="12"/>
  <c r="B135" i="12"/>
  <c r="B136" i="12"/>
  <c r="B138" i="12"/>
  <c r="B139" i="12"/>
  <c r="B140" i="12"/>
  <c r="B142" i="12"/>
  <c r="B143" i="12"/>
  <c r="B144" i="12"/>
  <c r="B146" i="12"/>
  <c r="B147" i="12"/>
  <c r="B148" i="12"/>
  <c r="B150" i="12"/>
  <c r="B151" i="12"/>
  <c r="B152" i="12"/>
  <c r="B154" i="12"/>
  <c r="B155" i="12"/>
  <c r="B156" i="12"/>
  <c r="B158" i="12"/>
  <c r="B159" i="12"/>
  <c r="B160" i="12"/>
  <c r="B162" i="12"/>
  <c r="B163" i="12"/>
  <c r="B164" i="12"/>
  <c r="B166" i="12"/>
  <c r="B167" i="12"/>
  <c r="B168" i="12"/>
  <c r="B170" i="12"/>
  <c r="B171" i="12"/>
  <c r="B172" i="12"/>
  <c r="B174" i="12"/>
  <c r="B175" i="12"/>
  <c r="B176" i="12"/>
  <c r="B178" i="12"/>
  <c r="B179" i="12"/>
  <c r="B180" i="12"/>
  <c r="B182" i="12"/>
  <c r="B183" i="12"/>
  <c r="B184" i="12"/>
  <c r="B186" i="12"/>
  <c r="B187" i="12"/>
  <c r="B188" i="12"/>
  <c r="B190" i="12"/>
  <c r="B191" i="12"/>
  <c r="B192" i="12"/>
  <c r="B194" i="12"/>
  <c r="B195" i="12"/>
  <c r="B196" i="12"/>
  <c r="B198" i="12"/>
  <c r="B199" i="12"/>
  <c r="B200" i="12"/>
  <c r="B202" i="12"/>
  <c r="B203" i="12"/>
  <c r="B204" i="12"/>
  <c r="B206" i="12"/>
  <c r="B207" i="12"/>
  <c r="B208" i="12"/>
  <c r="B210" i="12"/>
  <c r="B211" i="12"/>
  <c r="B212" i="12"/>
  <c r="G16" i="11"/>
  <c r="G20" i="11"/>
  <c r="G22" i="11"/>
  <c r="G24" i="11"/>
  <c r="G25" i="11"/>
  <c r="G26" i="11"/>
  <c r="G28" i="11"/>
  <c r="G29" i="11"/>
  <c r="G30" i="11"/>
  <c r="G32" i="11"/>
  <c r="G33" i="11"/>
  <c r="G34" i="11"/>
  <c r="G36" i="11"/>
  <c r="G37" i="11"/>
  <c r="G38" i="11"/>
  <c r="G40" i="11"/>
  <c r="G41" i="11"/>
  <c r="G42" i="11"/>
  <c r="G44" i="11"/>
  <c r="G45" i="11"/>
  <c r="G46" i="11"/>
  <c r="G48" i="11"/>
  <c r="G49" i="11"/>
  <c r="G50" i="11"/>
  <c r="G52" i="11"/>
  <c r="G53" i="11"/>
  <c r="G54" i="11"/>
  <c r="G56" i="11"/>
  <c r="G57" i="11"/>
  <c r="G58" i="11"/>
  <c r="G60" i="11"/>
  <c r="G61" i="11"/>
  <c r="G62" i="11"/>
  <c r="G64" i="11"/>
  <c r="G65" i="11"/>
  <c r="G66" i="11"/>
  <c r="G68" i="11"/>
  <c r="G69" i="11"/>
  <c r="G70" i="11"/>
  <c r="G72" i="11"/>
  <c r="G73" i="11"/>
  <c r="G74" i="11"/>
  <c r="G76" i="11"/>
  <c r="G77" i="11"/>
  <c r="G78" i="11"/>
  <c r="G80" i="11"/>
  <c r="G81" i="11"/>
  <c r="G82" i="11"/>
  <c r="G84" i="11"/>
  <c r="G85" i="11"/>
  <c r="G86" i="11"/>
  <c r="G88" i="11"/>
  <c r="G89" i="11"/>
  <c r="G90" i="11"/>
  <c r="G92" i="11"/>
  <c r="G93" i="11"/>
  <c r="G94" i="11"/>
  <c r="G96" i="11"/>
  <c r="G97" i="11"/>
  <c r="G98" i="11"/>
  <c r="G100" i="11"/>
  <c r="G101" i="11"/>
  <c r="G102" i="11"/>
  <c r="G104" i="11"/>
  <c r="G105" i="11"/>
  <c r="G106" i="11"/>
  <c r="G108" i="11"/>
  <c r="G109" i="11"/>
  <c r="G110" i="11"/>
  <c r="G112" i="11"/>
  <c r="G113" i="11"/>
  <c r="G114" i="11"/>
  <c r="G116" i="11"/>
  <c r="G117" i="11"/>
  <c r="G118" i="11"/>
  <c r="G120" i="11"/>
  <c r="G121" i="11"/>
  <c r="G122" i="11"/>
  <c r="G124" i="11"/>
  <c r="G125" i="11"/>
  <c r="G126" i="11"/>
  <c r="G128" i="11"/>
  <c r="G129" i="11"/>
  <c r="G130" i="11"/>
  <c r="G132" i="11"/>
  <c r="G133" i="11"/>
  <c r="G134" i="11"/>
  <c r="G136" i="11"/>
  <c r="G137" i="11"/>
  <c r="G138" i="11"/>
  <c r="G140" i="11"/>
  <c r="G141" i="11"/>
  <c r="G142" i="11"/>
  <c r="G144" i="11"/>
  <c r="G145" i="11"/>
  <c r="G146" i="11"/>
  <c r="G148" i="11"/>
  <c r="G149" i="11"/>
  <c r="G150" i="11"/>
  <c r="G152" i="11"/>
  <c r="G153" i="11"/>
  <c r="G154" i="11"/>
  <c r="G156" i="11"/>
  <c r="G157" i="11"/>
  <c r="G158" i="11"/>
  <c r="G160" i="11"/>
  <c r="G161" i="11"/>
  <c r="G162" i="11"/>
  <c r="G164" i="11"/>
  <c r="G165" i="11"/>
  <c r="G166" i="11"/>
  <c r="G168" i="11"/>
  <c r="G169" i="11"/>
  <c r="G170" i="11"/>
  <c r="G172" i="11"/>
  <c r="G173" i="11"/>
  <c r="G174" i="11"/>
  <c r="G176" i="11"/>
  <c r="G177" i="11"/>
  <c r="G178" i="11"/>
  <c r="G180" i="11"/>
  <c r="G181" i="11"/>
  <c r="G182" i="11"/>
  <c r="G184" i="11"/>
  <c r="G185" i="11"/>
  <c r="G186" i="11"/>
  <c r="G188" i="11"/>
  <c r="G189" i="11"/>
  <c r="G190" i="11"/>
  <c r="G192" i="11"/>
  <c r="G193" i="11"/>
  <c r="G194" i="11"/>
  <c r="G196" i="11"/>
  <c r="G197" i="11"/>
  <c r="G198" i="11"/>
  <c r="G200" i="11"/>
  <c r="G201" i="11"/>
  <c r="G202" i="11"/>
  <c r="G204" i="11"/>
  <c r="G205" i="11"/>
  <c r="G206" i="11"/>
  <c r="G208" i="11"/>
  <c r="G209" i="11"/>
  <c r="G210" i="11"/>
  <c r="G212" i="11"/>
  <c r="G213" i="11"/>
  <c r="G214" i="11"/>
  <c r="B16" i="11"/>
  <c r="B20" i="11"/>
  <c r="B21" i="11"/>
  <c r="B22" i="11"/>
  <c r="B24" i="11"/>
  <c r="B25" i="11"/>
  <c r="B26" i="11"/>
  <c r="B28" i="11"/>
  <c r="B29" i="11"/>
  <c r="B30" i="11"/>
  <c r="B32" i="11"/>
  <c r="B33" i="11"/>
  <c r="B34" i="11"/>
  <c r="B36" i="11"/>
  <c r="B37" i="11"/>
  <c r="B38" i="11"/>
  <c r="B40" i="11"/>
  <c r="B41" i="11"/>
  <c r="B42" i="11"/>
  <c r="B44" i="11"/>
  <c r="B45" i="11"/>
  <c r="B46" i="11"/>
  <c r="B48" i="11"/>
  <c r="B49" i="11"/>
  <c r="B50" i="11"/>
  <c r="B52" i="11"/>
  <c r="B53" i="11"/>
  <c r="B54" i="11"/>
  <c r="B56" i="11"/>
  <c r="B57" i="11"/>
  <c r="B58" i="11"/>
  <c r="B60" i="11"/>
  <c r="B61" i="11"/>
  <c r="B62" i="11"/>
  <c r="B64" i="11"/>
  <c r="B65" i="11"/>
  <c r="B66" i="11"/>
  <c r="B68" i="11"/>
  <c r="B69" i="11"/>
  <c r="B70" i="11"/>
  <c r="B72" i="11"/>
  <c r="B73" i="11"/>
  <c r="B74" i="11"/>
  <c r="B76" i="11"/>
  <c r="B77" i="11"/>
  <c r="B78" i="11"/>
  <c r="B80" i="11"/>
  <c r="B81" i="11"/>
  <c r="B82" i="11"/>
  <c r="B84" i="11"/>
  <c r="B85" i="11"/>
  <c r="B86" i="11"/>
  <c r="B88" i="11"/>
  <c r="B89" i="11"/>
  <c r="B90" i="11"/>
  <c r="B92" i="11"/>
  <c r="B93" i="11"/>
  <c r="B94" i="11"/>
  <c r="B96" i="11"/>
  <c r="B97" i="11"/>
  <c r="B98" i="11"/>
  <c r="B100" i="11"/>
  <c r="B101" i="11"/>
  <c r="B102" i="11"/>
  <c r="B104" i="11"/>
  <c r="B105" i="11"/>
  <c r="B106" i="11"/>
  <c r="B108" i="11"/>
  <c r="B109" i="11"/>
  <c r="B110" i="11"/>
  <c r="B112" i="11"/>
  <c r="B113" i="11"/>
  <c r="B114" i="11"/>
  <c r="B116" i="11"/>
  <c r="B117" i="11"/>
  <c r="B118" i="11"/>
  <c r="B120" i="11"/>
  <c r="B121" i="11"/>
  <c r="B122" i="11"/>
  <c r="B124" i="11"/>
  <c r="B125" i="11"/>
  <c r="B126" i="11"/>
  <c r="B128" i="11"/>
  <c r="B129" i="11"/>
  <c r="B130" i="11"/>
  <c r="B132" i="11"/>
  <c r="B133" i="11"/>
  <c r="B134" i="11"/>
  <c r="B136" i="11"/>
  <c r="B137" i="11"/>
  <c r="B138" i="11"/>
  <c r="B140" i="11"/>
  <c r="B141" i="11"/>
  <c r="B142" i="11"/>
  <c r="B144" i="11"/>
  <c r="B145" i="11"/>
  <c r="B146" i="11"/>
  <c r="B148" i="11"/>
  <c r="B149" i="11"/>
  <c r="B150" i="11"/>
  <c r="B152" i="11"/>
  <c r="B153" i="11"/>
  <c r="B154" i="11"/>
  <c r="B156" i="11"/>
  <c r="B157" i="11"/>
  <c r="B158" i="11"/>
  <c r="B160" i="11"/>
  <c r="B161" i="11"/>
  <c r="B162" i="11"/>
  <c r="B164" i="11"/>
  <c r="B165" i="11"/>
  <c r="B166" i="11"/>
  <c r="B168" i="11"/>
  <c r="B169" i="11"/>
  <c r="B170" i="11"/>
  <c r="B172" i="11"/>
  <c r="B173" i="11"/>
  <c r="B174" i="11"/>
  <c r="B176" i="11"/>
  <c r="B177" i="11"/>
  <c r="B178" i="11"/>
  <c r="B180" i="11"/>
  <c r="B181" i="11"/>
  <c r="B182" i="11"/>
  <c r="B184" i="11"/>
  <c r="B185" i="11"/>
  <c r="B186" i="11"/>
  <c r="B188" i="11"/>
  <c r="B189" i="11"/>
  <c r="B190" i="11"/>
  <c r="B192" i="11"/>
  <c r="B193" i="11"/>
  <c r="B194" i="11"/>
  <c r="B196" i="11"/>
  <c r="B197" i="11"/>
  <c r="B198" i="11"/>
  <c r="B200" i="11"/>
  <c r="B201" i="11"/>
  <c r="B202" i="11"/>
  <c r="B204" i="11"/>
  <c r="B205" i="11"/>
  <c r="B206" i="11"/>
  <c r="B208" i="11"/>
  <c r="B209" i="11"/>
  <c r="B210" i="11"/>
  <c r="B212" i="11"/>
  <c r="B213" i="11"/>
  <c r="B214" i="11"/>
  <c r="B14" i="8"/>
  <c r="B20" i="8"/>
  <c r="B22" i="8"/>
  <c r="B23" i="8"/>
  <c r="B24" i="8"/>
  <c r="B26" i="8"/>
  <c r="B27" i="8"/>
  <c r="B28" i="8"/>
  <c r="B30" i="8"/>
  <c r="B31" i="8"/>
  <c r="B32" i="8"/>
  <c r="B34" i="8"/>
  <c r="B35" i="8"/>
  <c r="B36" i="8"/>
  <c r="B38" i="8"/>
  <c r="B39" i="8"/>
  <c r="B40" i="8"/>
  <c r="B42" i="8"/>
  <c r="B43" i="8"/>
  <c r="B44" i="8"/>
  <c r="B46" i="8"/>
  <c r="B47" i="8"/>
  <c r="B48" i="8"/>
  <c r="B50" i="8"/>
  <c r="B51" i="8"/>
  <c r="B52" i="8"/>
  <c r="B54" i="8"/>
  <c r="B55" i="8"/>
  <c r="B56" i="8"/>
  <c r="B58" i="8"/>
  <c r="B59" i="8"/>
  <c r="B60" i="8"/>
  <c r="B62" i="8"/>
  <c r="B63" i="8"/>
  <c r="B64" i="8"/>
  <c r="B66" i="8"/>
  <c r="B67" i="8"/>
  <c r="B68" i="8"/>
  <c r="B70" i="8"/>
  <c r="B71" i="8"/>
  <c r="B72" i="8"/>
  <c r="B74" i="8"/>
  <c r="B75" i="8"/>
  <c r="B76" i="8"/>
  <c r="B78" i="8"/>
  <c r="B79" i="8"/>
  <c r="B80" i="8"/>
  <c r="B82" i="8"/>
  <c r="B83" i="8"/>
  <c r="B84" i="8"/>
  <c r="B86" i="8"/>
  <c r="B87" i="8"/>
  <c r="B88" i="8"/>
  <c r="B90" i="8"/>
  <c r="B91" i="8"/>
  <c r="B92" i="8"/>
  <c r="B94" i="8"/>
  <c r="B95" i="8"/>
  <c r="B96" i="8"/>
  <c r="B98" i="8"/>
  <c r="B99" i="8"/>
  <c r="B100" i="8"/>
  <c r="B102" i="8"/>
  <c r="B103" i="8"/>
  <c r="B104" i="8"/>
  <c r="B106" i="8"/>
  <c r="B107" i="8"/>
  <c r="B108" i="8"/>
  <c r="B110" i="8"/>
  <c r="B111" i="8"/>
  <c r="B112" i="8"/>
  <c r="B114" i="8"/>
  <c r="B115" i="8"/>
  <c r="B116" i="8"/>
  <c r="B118" i="8"/>
  <c r="B119" i="8"/>
  <c r="B120" i="8"/>
  <c r="B122" i="8"/>
  <c r="B123" i="8"/>
  <c r="B124" i="8"/>
  <c r="B126" i="8"/>
  <c r="B127" i="8"/>
  <c r="B128" i="8"/>
  <c r="B130" i="8"/>
  <c r="B131" i="8"/>
  <c r="B132" i="8"/>
  <c r="B134" i="8"/>
  <c r="B135" i="8"/>
  <c r="B136" i="8"/>
  <c r="B138" i="8"/>
  <c r="B139" i="8"/>
  <c r="B140" i="8"/>
  <c r="B142" i="8"/>
  <c r="B143" i="8"/>
  <c r="B144" i="8"/>
  <c r="B146" i="8"/>
  <c r="B147" i="8"/>
  <c r="B148" i="8"/>
  <c r="B150" i="8"/>
  <c r="B151" i="8"/>
  <c r="B152" i="8"/>
  <c r="B154" i="8"/>
  <c r="B155" i="8"/>
  <c r="B156" i="8"/>
  <c r="B158" i="8"/>
  <c r="B159" i="8"/>
  <c r="B160" i="8"/>
  <c r="B162" i="8"/>
  <c r="B163" i="8"/>
  <c r="B164" i="8"/>
  <c r="B166" i="8"/>
  <c r="B167" i="8"/>
  <c r="B168" i="8"/>
  <c r="B170" i="8"/>
  <c r="B171" i="8"/>
  <c r="B172" i="8"/>
  <c r="B174" i="8"/>
  <c r="B175" i="8"/>
  <c r="B176" i="8"/>
  <c r="B178" i="8"/>
  <c r="B179" i="8"/>
  <c r="B180" i="8"/>
  <c r="B182" i="8"/>
  <c r="B183" i="8"/>
  <c r="B184" i="8"/>
  <c r="B186" i="8"/>
  <c r="B187" i="8"/>
  <c r="B188" i="8"/>
  <c r="B190" i="8"/>
  <c r="B191" i="8"/>
  <c r="B192" i="8"/>
  <c r="B194" i="8"/>
  <c r="B195" i="8"/>
  <c r="B196" i="8"/>
  <c r="B198" i="8"/>
  <c r="B199" i="8"/>
  <c r="B200" i="8"/>
  <c r="B202" i="8"/>
  <c r="B203" i="8"/>
  <c r="B204" i="8"/>
  <c r="B206" i="8"/>
  <c r="B207" i="8"/>
  <c r="B208" i="8"/>
  <c r="B210" i="8"/>
  <c r="B211" i="8"/>
  <c r="B212" i="8"/>
  <c r="B20" i="7"/>
  <c r="B24" i="7"/>
  <c r="B26" i="7"/>
  <c r="B28" i="7"/>
  <c r="B29" i="7"/>
  <c r="B30" i="7"/>
  <c r="B32" i="7"/>
  <c r="B33" i="7"/>
  <c r="B34" i="7"/>
  <c r="B36" i="7"/>
  <c r="B37" i="7"/>
  <c r="B38" i="7"/>
  <c r="B40" i="7"/>
  <c r="B41" i="7"/>
  <c r="B42" i="7"/>
  <c r="B44" i="7"/>
  <c r="B45" i="7"/>
  <c r="B46" i="7"/>
  <c r="B48" i="7"/>
  <c r="B49" i="7"/>
  <c r="B50" i="7"/>
  <c r="B52" i="7"/>
  <c r="B53" i="7"/>
  <c r="B54" i="7"/>
  <c r="B56" i="7"/>
  <c r="B57" i="7"/>
  <c r="B58" i="7"/>
  <c r="B60" i="7"/>
  <c r="B61" i="7"/>
  <c r="B62" i="7"/>
  <c r="B64" i="7"/>
  <c r="B65" i="7"/>
  <c r="B66" i="7"/>
  <c r="B68" i="7"/>
  <c r="B69" i="7"/>
  <c r="B70" i="7"/>
  <c r="B72" i="7"/>
  <c r="B73" i="7"/>
  <c r="B74" i="7"/>
  <c r="B76" i="7"/>
  <c r="B77" i="7"/>
  <c r="B78" i="7"/>
  <c r="B80" i="7"/>
  <c r="B81" i="7"/>
  <c r="B82" i="7"/>
  <c r="B84" i="7"/>
  <c r="B85" i="7"/>
  <c r="B86" i="7"/>
  <c r="B88" i="7"/>
  <c r="B89" i="7"/>
  <c r="B90" i="7"/>
  <c r="B92" i="7"/>
  <c r="B93" i="7"/>
  <c r="B94" i="7"/>
  <c r="B96" i="7"/>
  <c r="B97" i="7"/>
  <c r="B98" i="7"/>
  <c r="B100" i="7"/>
  <c r="B101" i="7"/>
  <c r="B102" i="7"/>
  <c r="B104" i="7"/>
  <c r="B105" i="7"/>
  <c r="B106" i="7"/>
  <c r="B108" i="7"/>
  <c r="B109" i="7"/>
  <c r="B110" i="7"/>
  <c r="B112" i="7"/>
  <c r="B113" i="7"/>
  <c r="B114" i="7"/>
  <c r="B116" i="7"/>
  <c r="B117" i="7"/>
  <c r="B118" i="7"/>
  <c r="B120" i="7"/>
  <c r="B121" i="7"/>
  <c r="B122" i="7"/>
  <c r="B124" i="7"/>
  <c r="B125" i="7"/>
  <c r="B126" i="7"/>
  <c r="B128" i="7"/>
  <c r="B129" i="7"/>
  <c r="B130" i="7"/>
  <c r="B132" i="7"/>
  <c r="B133" i="7"/>
  <c r="B134" i="7"/>
  <c r="B136" i="7"/>
  <c r="B137" i="7"/>
  <c r="B138" i="7"/>
  <c r="B140" i="7"/>
  <c r="B141" i="7"/>
  <c r="B142" i="7"/>
  <c r="B144" i="7"/>
  <c r="B145" i="7"/>
  <c r="B146" i="7"/>
  <c r="B148" i="7"/>
  <c r="B149" i="7"/>
  <c r="B150" i="7"/>
  <c r="B152" i="7"/>
  <c r="B153" i="7"/>
  <c r="B154" i="7"/>
  <c r="B156" i="7"/>
  <c r="B157" i="7"/>
  <c r="B158" i="7"/>
  <c r="B160" i="7"/>
  <c r="B161" i="7"/>
  <c r="B162" i="7"/>
  <c r="B164" i="7"/>
  <c r="B165" i="7"/>
  <c r="B166" i="7"/>
  <c r="B168" i="7"/>
  <c r="B169" i="7"/>
  <c r="B170" i="7"/>
  <c r="B172" i="7"/>
  <c r="B173" i="7"/>
  <c r="B174" i="7"/>
  <c r="B176" i="7"/>
  <c r="B177" i="7"/>
  <c r="B178" i="7"/>
  <c r="B180" i="7"/>
  <c r="B181" i="7"/>
  <c r="B182" i="7"/>
  <c r="B184" i="7"/>
  <c r="B185" i="7"/>
  <c r="B186" i="7"/>
  <c r="B188" i="7"/>
  <c r="B189" i="7"/>
  <c r="B190" i="7"/>
  <c r="B192" i="7"/>
  <c r="B193" i="7"/>
  <c r="B194" i="7"/>
  <c r="B196" i="7"/>
  <c r="B197" i="7"/>
  <c r="B198" i="7"/>
  <c r="B200" i="7"/>
  <c r="B201" i="7"/>
  <c r="B202" i="7"/>
  <c r="B204" i="7"/>
  <c r="B205" i="7"/>
  <c r="B206" i="7"/>
  <c r="B208" i="7"/>
  <c r="B209" i="7"/>
  <c r="B210" i="7"/>
  <c r="B212" i="7"/>
  <c r="B213" i="7"/>
  <c r="B214" i="7"/>
  <c r="B216" i="7"/>
  <c r="B217" i="7"/>
  <c r="B218" i="7"/>
  <c r="B27" i="6"/>
  <c r="B31" i="6"/>
  <c r="B32" i="6"/>
  <c r="B33" i="6"/>
  <c r="B35" i="6"/>
  <c r="B36" i="6"/>
  <c r="B37" i="6"/>
  <c r="B39" i="6"/>
  <c r="B40" i="6"/>
  <c r="B41" i="6"/>
  <c r="B43" i="6"/>
  <c r="B44" i="6"/>
  <c r="B45" i="6"/>
  <c r="B47" i="6"/>
  <c r="B48" i="6"/>
  <c r="B49" i="6"/>
  <c r="B51" i="6"/>
  <c r="B52" i="6"/>
  <c r="B53" i="6"/>
  <c r="B55" i="6"/>
  <c r="B56" i="6"/>
  <c r="B57" i="6"/>
  <c r="B59" i="6"/>
  <c r="B60" i="6"/>
  <c r="B61" i="6"/>
  <c r="B63" i="6"/>
  <c r="B64" i="6"/>
  <c r="B65" i="6"/>
  <c r="B67" i="6"/>
  <c r="B68" i="6"/>
  <c r="B69" i="6"/>
  <c r="B71" i="6"/>
  <c r="B72" i="6"/>
  <c r="B73" i="6"/>
  <c r="B75" i="6"/>
  <c r="B76" i="6"/>
  <c r="B77" i="6"/>
  <c r="B79" i="6"/>
  <c r="B80" i="6"/>
  <c r="B81" i="6"/>
  <c r="B83" i="6"/>
  <c r="B84" i="6"/>
  <c r="B85" i="6"/>
  <c r="B87" i="6"/>
  <c r="B88" i="6"/>
  <c r="B89" i="6"/>
  <c r="B91" i="6"/>
  <c r="B92" i="6"/>
  <c r="B93" i="6"/>
  <c r="B95" i="6"/>
  <c r="B96" i="6"/>
  <c r="B97" i="6"/>
  <c r="B99" i="6"/>
  <c r="B100" i="6"/>
  <c r="B101" i="6"/>
  <c r="B103" i="6"/>
  <c r="B104" i="6"/>
  <c r="B105" i="6"/>
  <c r="B107" i="6"/>
  <c r="B108" i="6"/>
  <c r="B109" i="6"/>
  <c r="B111" i="6"/>
  <c r="B112" i="6"/>
  <c r="B113" i="6"/>
  <c r="B115" i="6"/>
  <c r="B116" i="6"/>
  <c r="B117" i="6"/>
  <c r="B119" i="6"/>
  <c r="B120" i="6"/>
  <c r="B121" i="6"/>
  <c r="B123" i="6"/>
  <c r="B124" i="6"/>
  <c r="B125" i="6"/>
  <c r="B127" i="6"/>
  <c r="B128" i="6"/>
  <c r="B129" i="6"/>
  <c r="B131" i="6"/>
  <c r="B132" i="6"/>
  <c r="B133" i="6"/>
  <c r="B135" i="6"/>
  <c r="B136" i="6"/>
  <c r="B137" i="6"/>
  <c r="B139" i="6"/>
  <c r="B140" i="6"/>
  <c r="B141" i="6"/>
  <c r="B143" i="6"/>
  <c r="B144" i="6"/>
  <c r="B145" i="6"/>
  <c r="B147" i="6"/>
  <c r="B148" i="6"/>
  <c r="B149" i="6"/>
  <c r="B151" i="6"/>
  <c r="B152" i="6"/>
  <c r="B153" i="6"/>
  <c r="B155" i="6"/>
  <c r="B156" i="6"/>
  <c r="B157" i="6"/>
  <c r="B159" i="6"/>
  <c r="B160" i="6"/>
  <c r="B161" i="6"/>
  <c r="B163" i="6"/>
  <c r="B164" i="6"/>
  <c r="B165" i="6"/>
  <c r="B167" i="6"/>
  <c r="B168" i="6"/>
  <c r="B169" i="6"/>
  <c r="B171" i="6"/>
  <c r="B172" i="6"/>
  <c r="B173" i="6"/>
  <c r="B175" i="6"/>
  <c r="B176" i="6"/>
  <c r="B177" i="6"/>
  <c r="B179" i="6"/>
  <c r="B180" i="6"/>
  <c r="B181" i="6"/>
  <c r="B183" i="6"/>
  <c r="B184" i="6"/>
  <c r="B185" i="6"/>
  <c r="B187" i="6"/>
  <c r="B188" i="6"/>
  <c r="B189" i="6"/>
  <c r="B191" i="6"/>
  <c r="B192" i="6"/>
  <c r="B193" i="6"/>
  <c r="B195" i="6"/>
  <c r="B196" i="6"/>
  <c r="B197" i="6"/>
  <c r="B199" i="6"/>
  <c r="B200" i="6"/>
  <c r="B201" i="6"/>
  <c r="B203" i="6"/>
  <c r="B204" i="6"/>
  <c r="B205" i="6"/>
  <c r="B207" i="6"/>
  <c r="B208" i="6"/>
  <c r="B209" i="6"/>
  <c r="B211" i="6"/>
  <c r="B212" i="6"/>
  <c r="B213" i="6"/>
  <c r="B215" i="6"/>
  <c r="B216" i="6"/>
  <c r="B217" i="6"/>
  <c r="B219" i="6"/>
  <c r="B220" i="6"/>
  <c r="B221" i="6"/>
  <c r="B223" i="6"/>
  <c r="B224" i="6"/>
  <c r="B225" i="6"/>
  <c r="B26" i="6"/>
  <c r="B18" i="5"/>
  <c r="B20" i="5"/>
  <c r="B22" i="5"/>
  <c r="B24" i="5"/>
  <c r="B26" i="5"/>
  <c r="B27" i="5"/>
  <c r="B28" i="5"/>
  <c r="B30" i="5"/>
  <c r="B31" i="5"/>
  <c r="B32" i="5"/>
  <c r="B34" i="5"/>
  <c r="B35" i="5"/>
  <c r="B36" i="5"/>
  <c r="B38" i="5"/>
  <c r="B39" i="5"/>
  <c r="B40" i="5"/>
  <c r="B42" i="5"/>
  <c r="B43" i="5"/>
  <c r="B44" i="5"/>
  <c r="B46" i="5"/>
  <c r="B47" i="5"/>
  <c r="B48" i="5"/>
  <c r="B50" i="5"/>
  <c r="B51" i="5"/>
  <c r="B52" i="5"/>
  <c r="B54" i="5"/>
  <c r="B55" i="5"/>
  <c r="B56" i="5"/>
  <c r="B58" i="5"/>
  <c r="B59" i="5"/>
  <c r="B60" i="5"/>
  <c r="B62" i="5"/>
  <c r="B63" i="5"/>
  <c r="B64" i="5"/>
  <c r="B66" i="5"/>
  <c r="B67" i="5"/>
  <c r="B68" i="5"/>
  <c r="B70" i="5"/>
  <c r="B71" i="5"/>
  <c r="B72" i="5"/>
  <c r="B74" i="5"/>
  <c r="B75" i="5"/>
  <c r="B76" i="5"/>
  <c r="B78" i="5"/>
  <c r="B79" i="5"/>
  <c r="B80" i="5"/>
  <c r="B82" i="5"/>
  <c r="B83" i="5"/>
  <c r="B84" i="5"/>
  <c r="B86" i="5"/>
  <c r="B87" i="5"/>
  <c r="B88" i="5"/>
  <c r="B90" i="5"/>
  <c r="B91" i="5"/>
  <c r="B92" i="5"/>
  <c r="B94" i="5"/>
  <c r="B95" i="5"/>
  <c r="B96" i="5"/>
  <c r="B98" i="5"/>
  <c r="B99" i="5"/>
  <c r="B100" i="5"/>
  <c r="B102" i="5"/>
  <c r="B103" i="5"/>
  <c r="B104" i="5"/>
  <c r="B106" i="5"/>
  <c r="B107" i="5"/>
  <c r="B108" i="5"/>
  <c r="B110" i="5"/>
  <c r="B111" i="5"/>
  <c r="B112" i="5"/>
  <c r="B114" i="5"/>
  <c r="B115" i="5"/>
  <c r="B116" i="5"/>
  <c r="B118" i="5"/>
  <c r="B119" i="5"/>
  <c r="B120" i="5"/>
  <c r="B122" i="5"/>
  <c r="B123" i="5"/>
  <c r="B124" i="5"/>
  <c r="B126" i="5"/>
  <c r="B127" i="5"/>
  <c r="B128" i="5"/>
  <c r="B130" i="5"/>
  <c r="B131" i="5"/>
  <c r="B132" i="5"/>
  <c r="B134" i="5"/>
  <c r="B135" i="5"/>
  <c r="B136" i="5"/>
  <c r="B138" i="5"/>
  <c r="B139" i="5"/>
  <c r="B140" i="5"/>
  <c r="B142" i="5"/>
  <c r="B143" i="5"/>
  <c r="B144" i="5"/>
  <c r="B146" i="5"/>
  <c r="B147" i="5"/>
  <c r="B148" i="5"/>
  <c r="B150" i="5"/>
  <c r="B151" i="5"/>
  <c r="B152" i="5"/>
  <c r="B154" i="5"/>
  <c r="B155" i="5"/>
  <c r="B156" i="5"/>
  <c r="B158" i="5"/>
  <c r="B159" i="5"/>
  <c r="B160" i="5"/>
  <c r="B162" i="5"/>
  <c r="B163" i="5"/>
  <c r="B164" i="5"/>
  <c r="B166" i="5"/>
  <c r="B167" i="5"/>
  <c r="B168" i="5"/>
  <c r="B170" i="5"/>
  <c r="B171" i="5"/>
  <c r="B172" i="5"/>
  <c r="B174" i="5"/>
  <c r="B175" i="5"/>
  <c r="B176" i="5"/>
  <c r="B178" i="5"/>
  <c r="B179" i="5"/>
  <c r="B180" i="5"/>
  <c r="B182" i="5"/>
  <c r="B183" i="5"/>
  <c r="B184" i="5"/>
  <c r="B186" i="5"/>
  <c r="B187" i="5"/>
  <c r="B188" i="5"/>
  <c r="B190" i="5"/>
  <c r="B191" i="5"/>
  <c r="B192" i="5"/>
  <c r="B194" i="5"/>
  <c r="B195" i="5"/>
  <c r="B196" i="5"/>
  <c r="B198" i="5"/>
  <c r="B199" i="5"/>
  <c r="B200" i="5"/>
  <c r="B202" i="5"/>
  <c r="B203" i="5"/>
  <c r="B204" i="5"/>
  <c r="B206" i="5"/>
  <c r="B207" i="5"/>
  <c r="B208" i="5"/>
  <c r="B210" i="5"/>
  <c r="B211" i="5"/>
  <c r="B212" i="5"/>
  <c r="B214" i="5"/>
  <c r="B215" i="5"/>
  <c r="B216" i="5"/>
  <c r="G21" i="4"/>
  <c r="G27" i="4"/>
  <c r="G29" i="4"/>
  <c r="G30" i="4"/>
  <c r="G31" i="4"/>
  <c r="G33" i="4"/>
  <c r="G34" i="4"/>
  <c r="G35" i="4"/>
  <c r="G37" i="4"/>
  <c r="G38" i="4"/>
  <c r="G39" i="4"/>
  <c r="G41" i="4"/>
  <c r="G42" i="4"/>
  <c r="G43" i="4"/>
  <c r="G45" i="4"/>
  <c r="G46" i="4"/>
  <c r="G47" i="4"/>
  <c r="G49" i="4"/>
  <c r="G50" i="4"/>
  <c r="G51" i="4"/>
  <c r="G53" i="4"/>
  <c r="G54" i="4"/>
  <c r="G55" i="4"/>
  <c r="G57" i="4"/>
  <c r="G58" i="4"/>
  <c r="G59" i="4"/>
  <c r="G61" i="4"/>
  <c r="G62" i="4"/>
  <c r="G63" i="4"/>
  <c r="G65" i="4"/>
  <c r="G66" i="4"/>
  <c r="G67" i="4"/>
  <c r="G69" i="4"/>
  <c r="G70" i="4"/>
  <c r="G71" i="4"/>
  <c r="G73" i="4"/>
  <c r="G74" i="4"/>
  <c r="G75" i="4"/>
  <c r="G77" i="4"/>
  <c r="G78" i="4"/>
  <c r="G79" i="4"/>
  <c r="G81" i="4"/>
  <c r="G82" i="4"/>
  <c r="G83" i="4"/>
  <c r="G85" i="4"/>
  <c r="G86" i="4"/>
  <c r="G87" i="4"/>
  <c r="G89" i="4"/>
  <c r="G90" i="4"/>
  <c r="G91" i="4"/>
  <c r="G93" i="4"/>
  <c r="G94" i="4"/>
  <c r="G95" i="4"/>
  <c r="G97" i="4"/>
  <c r="G98" i="4"/>
  <c r="G99" i="4"/>
  <c r="G101" i="4"/>
  <c r="G102" i="4"/>
  <c r="G103" i="4"/>
  <c r="G105" i="4"/>
  <c r="G106" i="4"/>
  <c r="G107" i="4"/>
  <c r="G109" i="4"/>
  <c r="G110" i="4"/>
  <c r="G111" i="4"/>
  <c r="G113" i="4"/>
  <c r="G114" i="4"/>
  <c r="G115" i="4"/>
  <c r="G117" i="4"/>
  <c r="G118" i="4"/>
  <c r="G119" i="4"/>
  <c r="G121" i="4"/>
  <c r="G122" i="4"/>
  <c r="G123" i="4"/>
  <c r="G125" i="4"/>
  <c r="G126" i="4"/>
  <c r="G127" i="4"/>
  <c r="G129" i="4"/>
  <c r="G130" i="4"/>
  <c r="G131" i="4"/>
  <c r="G133" i="4"/>
  <c r="G134" i="4"/>
  <c r="G135" i="4"/>
  <c r="G137" i="4"/>
  <c r="G138" i="4"/>
  <c r="G139" i="4"/>
  <c r="G141" i="4"/>
  <c r="G142" i="4"/>
  <c r="G143" i="4"/>
  <c r="G145" i="4"/>
  <c r="G146" i="4"/>
  <c r="G147" i="4"/>
  <c r="G149" i="4"/>
  <c r="G150" i="4"/>
  <c r="G151" i="4"/>
  <c r="G153" i="4"/>
  <c r="G154" i="4"/>
  <c r="G155" i="4"/>
  <c r="G157" i="4"/>
  <c r="G158" i="4"/>
  <c r="G159" i="4"/>
  <c r="G161" i="4"/>
  <c r="G162" i="4"/>
  <c r="G163" i="4"/>
  <c r="G165" i="4"/>
  <c r="G166" i="4"/>
  <c r="G167" i="4"/>
  <c r="G169" i="4"/>
  <c r="G170" i="4"/>
  <c r="G171" i="4"/>
  <c r="G173" i="4"/>
  <c r="G174" i="4"/>
  <c r="G175" i="4"/>
  <c r="G177" i="4"/>
  <c r="G178" i="4"/>
  <c r="G179" i="4"/>
  <c r="G181" i="4"/>
  <c r="G182" i="4"/>
  <c r="G183" i="4"/>
  <c r="G185" i="4"/>
  <c r="G186" i="4"/>
  <c r="G187" i="4"/>
  <c r="G189" i="4"/>
  <c r="G190" i="4"/>
  <c r="G191" i="4"/>
  <c r="G193" i="4"/>
  <c r="G194" i="4"/>
  <c r="G195" i="4"/>
  <c r="G197" i="4"/>
  <c r="G198" i="4"/>
  <c r="G199" i="4"/>
  <c r="G201" i="4"/>
  <c r="G202" i="4"/>
  <c r="G203" i="4"/>
  <c r="G205" i="4"/>
  <c r="G206" i="4"/>
  <c r="G207" i="4"/>
  <c r="G209" i="4"/>
  <c r="G210" i="4"/>
  <c r="G211" i="4"/>
  <c r="G213" i="4"/>
  <c r="G214" i="4"/>
  <c r="G215" i="4"/>
  <c r="G217" i="4"/>
  <c r="G218" i="4"/>
  <c r="G219" i="4"/>
  <c r="B21" i="4"/>
  <c r="B27" i="4"/>
  <c r="B29" i="4"/>
  <c r="B30" i="4"/>
  <c r="B31" i="4"/>
  <c r="B33" i="4"/>
  <c r="B34" i="4"/>
  <c r="B35" i="4"/>
  <c r="B37" i="4"/>
  <c r="B38" i="4"/>
  <c r="B39" i="4"/>
  <c r="B41" i="4"/>
  <c r="B42" i="4"/>
  <c r="B43" i="4"/>
  <c r="B45" i="4"/>
  <c r="B46" i="4"/>
  <c r="B47" i="4"/>
  <c r="B49" i="4"/>
  <c r="B50" i="4"/>
  <c r="B51" i="4"/>
  <c r="B53" i="4"/>
  <c r="B54" i="4"/>
  <c r="B55" i="4"/>
  <c r="B57" i="4"/>
  <c r="B58" i="4"/>
  <c r="B59" i="4"/>
  <c r="B61" i="4"/>
  <c r="B62" i="4"/>
  <c r="B63" i="4"/>
  <c r="B65" i="4"/>
  <c r="B66" i="4"/>
  <c r="B67" i="4"/>
  <c r="B69" i="4"/>
  <c r="B70" i="4"/>
  <c r="B71" i="4"/>
  <c r="B73" i="4"/>
  <c r="B74" i="4"/>
  <c r="B75" i="4"/>
  <c r="B77" i="4"/>
  <c r="B78" i="4"/>
  <c r="B79" i="4"/>
  <c r="B81" i="4"/>
  <c r="B82" i="4"/>
  <c r="B83" i="4"/>
  <c r="B85" i="4"/>
  <c r="B86" i="4"/>
  <c r="B87" i="4"/>
  <c r="B89" i="4"/>
  <c r="B90" i="4"/>
  <c r="B91" i="4"/>
  <c r="B93" i="4"/>
  <c r="B94" i="4"/>
  <c r="B95" i="4"/>
  <c r="B97" i="4"/>
  <c r="B98" i="4"/>
  <c r="B99" i="4"/>
  <c r="B101" i="4"/>
  <c r="B102" i="4"/>
  <c r="B103" i="4"/>
  <c r="B105" i="4"/>
  <c r="B106" i="4"/>
  <c r="B107" i="4"/>
  <c r="B109" i="4"/>
  <c r="B110" i="4"/>
  <c r="B111" i="4"/>
  <c r="B113" i="4"/>
  <c r="B114" i="4"/>
  <c r="B115" i="4"/>
  <c r="B117" i="4"/>
  <c r="B118" i="4"/>
  <c r="B119" i="4"/>
  <c r="B121" i="4"/>
  <c r="B122" i="4"/>
  <c r="B123" i="4"/>
  <c r="B125" i="4"/>
  <c r="B126" i="4"/>
  <c r="B127" i="4"/>
  <c r="B129" i="4"/>
  <c r="B130" i="4"/>
  <c r="B131" i="4"/>
  <c r="B133" i="4"/>
  <c r="B134" i="4"/>
  <c r="B135" i="4"/>
  <c r="B137" i="4"/>
  <c r="B138" i="4"/>
  <c r="B139" i="4"/>
  <c r="B141" i="4"/>
  <c r="B142" i="4"/>
  <c r="B143" i="4"/>
  <c r="B145" i="4"/>
  <c r="B146" i="4"/>
  <c r="B147" i="4"/>
  <c r="B149" i="4"/>
  <c r="B150" i="4"/>
  <c r="B151" i="4"/>
  <c r="B153" i="4"/>
  <c r="B154" i="4"/>
  <c r="B155" i="4"/>
  <c r="B157" i="4"/>
  <c r="B158" i="4"/>
  <c r="B159" i="4"/>
  <c r="B161" i="4"/>
  <c r="B162" i="4"/>
  <c r="B163" i="4"/>
  <c r="B165" i="4"/>
  <c r="B166" i="4"/>
  <c r="B167" i="4"/>
  <c r="B169" i="4"/>
  <c r="B170" i="4"/>
  <c r="B171" i="4"/>
  <c r="B173" i="4"/>
  <c r="B174" i="4"/>
  <c r="B175" i="4"/>
  <c r="B177" i="4"/>
  <c r="B178" i="4"/>
  <c r="B179" i="4"/>
  <c r="B181" i="4"/>
  <c r="B182" i="4"/>
  <c r="B183" i="4"/>
  <c r="B185" i="4"/>
  <c r="B186" i="4"/>
  <c r="B187" i="4"/>
  <c r="B189" i="4"/>
  <c r="B190" i="4"/>
  <c r="B191" i="4"/>
  <c r="B193" i="4"/>
  <c r="B194" i="4"/>
  <c r="B195" i="4"/>
  <c r="B197" i="4"/>
  <c r="B198" i="4"/>
  <c r="B199" i="4"/>
  <c r="B201" i="4"/>
  <c r="B202" i="4"/>
  <c r="B203" i="4"/>
  <c r="B205" i="4"/>
  <c r="B206" i="4"/>
  <c r="B207" i="4"/>
  <c r="B209" i="4"/>
  <c r="B210" i="4"/>
  <c r="B211" i="4"/>
  <c r="B213" i="4"/>
  <c r="B214" i="4"/>
  <c r="B215" i="4"/>
  <c r="B217" i="4"/>
  <c r="B218" i="4"/>
  <c r="B219" i="4"/>
  <c r="B17" i="3"/>
  <c r="B23" i="3"/>
  <c r="B25" i="3"/>
  <c r="B26" i="3"/>
  <c r="B27" i="3"/>
  <c r="B29" i="3"/>
  <c r="B30" i="3"/>
  <c r="B31" i="3"/>
  <c r="B33" i="3"/>
  <c r="B34" i="3"/>
  <c r="B35" i="3"/>
  <c r="B37" i="3"/>
  <c r="B38" i="3"/>
  <c r="B39" i="3"/>
  <c r="B41" i="3"/>
  <c r="B42" i="3"/>
  <c r="B43" i="3"/>
  <c r="B45" i="3"/>
  <c r="B46" i="3"/>
  <c r="B47" i="3"/>
  <c r="B49" i="3"/>
  <c r="B50" i="3"/>
  <c r="B51" i="3"/>
  <c r="B53" i="3"/>
  <c r="B54" i="3"/>
  <c r="B55" i="3"/>
  <c r="B57" i="3"/>
  <c r="B58" i="3"/>
  <c r="B59" i="3"/>
  <c r="B61" i="3"/>
  <c r="B62" i="3"/>
  <c r="B63" i="3"/>
  <c r="B65" i="3"/>
  <c r="B66" i="3"/>
  <c r="B67" i="3"/>
  <c r="B69" i="3"/>
  <c r="B70" i="3"/>
  <c r="B71" i="3"/>
  <c r="B73" i="3"/>
  <c r="B74" i="3"/>
  <c r="B75" i="3"/>
  <c r="B77" i="3"/>
  <c r="B78" i="3"/>
  <c r="B79" i="3"/>
  <c r="B81" i="3"/>
  <c r="B82" i="3"/>
  <c r="B83" i="3"/>
  <c r="B85" i="3"/>
  <c r="B86" i="3"/>
  <c r="B87" i="3"/>
  <c r="B89" i="3"/>
  <c r="B90" i="3"/>
  <c r="B91" i="3"/>
  <c r="B93" i="3"/>
  <c r="B94" i="3"/>
  <c r="B95" i="3"/>
  <c r="B97" i="3"/>
  <c r="B98" i="3"/>
  <c r="B99" i="3"/>
  <c r="B101" i="3"/>
  <c r="B102" i="3"/>
  <c r="B103" i="3"/>
  <c r="B105" i="3"/>
  <c r="B106" i="3"/>
  <c r="B107" i="3"/>
  <c r="B109" i="3"/>
  <c r="B110" i="3"/>
  <c r="B111" i="3"/>
  <c r="B113" i="3"/>
  <c r="B114" i="3"/>
  <c r="B115" i="3"/>
  <c r="B117" i="3"/>
  <c r="B118" i="3"/>
  <c r="B119" i="3"/>
  <c r="B121" i="3"/>
  <c r="B122" i="3"/>
  <c r="B123" i="3"/>
  <c r="B125" i="3"/>
  <c r="B126" i="3"/>
  <c r="B127" i="3"/>
  <c r="B129" i="3"/>
  <c r="B130" i="3"/>
  <c r="B131" i="3"/>
  <c r="B133" i="3"/>
  <c r="B134" i="3"/>
  <c r="B135" i="3"/>
  <c r="B137" i="3"/>
  <c r="B138" i="3"/>
  <c r="B139" i="3"/>
  <c r="B141" i="3"/>
  <c r="B142" i="3"/>
  <c r="B143" i="3"/>
  <c r="B145" i="3"/>
  <c r="B146" i="3"/>
  <c r="B147" i="3"/>
  <c r="B149" i="3"/>
  <c r="B150" i="3"/>
  <c r="B151" i="3"/>
  <c r="B153" i="3"/>
  <c r="B154" i="3"/>
  <c r="B155" i="3"/>
  <c r="B157" i="3"/>
  <c r="B158" i="3"/>
  <c r="B159" i="3"/>
  <c r="B161" i="3"/>
  <c r="B162" i="3"/>
  <c r="B163" i="3"/>
  <c r="B165" i="3"/>
  <c r="B166" i="3"/>
  <c r="B167" i="3"/>
  <c r="B169" i="3"/>
  <c r="B170" i="3"/>
  <c r="B171" i="3"/>
  <c r="B173" i="3"/>
  <c r="B174" i="3"/>
  <c r="B175" i="3"/>
  <c r="B177" i="3"/>
  <c r="B178" i="3"/>
  <c r="B179" i="3"/>
  <c r="B181" i="3"/>
  <c r="B182" i="3"/>
  <c r="B183" i="3"/>
  <c r="B185" i="3"/>
  <c r="B186" i="3"/>
  <c r="B187" i="3"/>
  <c r="B189" i="3"/>
  <c r="B190" i="3"/>
  <c r="B191" i="3"/>
  <c r="B193" i="3"/>
  <c r="B194" i="3"/>
  <c r="B195" i="3"/>
  <c r="B197" i="3"/>
  <c r="B198" i="3"/>
  <c r="B199" i="3"/>
  <c r="B201" i="3"/>
  <c r="B202" i="3"/>
  <c r="B203" i="3"/>
  <c r="B205" i="3"/>
  <c r="B206" i="3"/>
  <c r="B207" i="3"/>
  <c r="B209" i="3"/>
  <c r="B210" i="3"/>
  <c r="B211" i="3"/>
  <c r="B213" i="3"/>
  <c r="B214" i="3"/>
  <c r="B215" i="3"/>
  <c r="B217" i="3"/>
  <c r="H14" i="13"/>
  <c r="H15" i="13"/>
  <c r="H16" i="13"/>
  <c r="H17" i="13"/>
  <c r="H18" i="13"/>
  <c r="H19" i="13"/>
  <c r="H20" i="13"/>
  <c r="H21" i="13"/>
  <c r="H22" i="13"/>
  <c r="H23" i="13"/>
  <c r="H24" i="13"/>
  <c r="H25" i="13"/>
  <c r="H26" i="13"/>
  <c r="H27" i="13"/>
  <c r="H28" i="13"/>
  <c r="H29" i="13"/>
  <c r="H30" i="13"/>
  <c r="H31" i="13"/>
  <c r="H32" i="13"/>
  <c r="H33" i="13"/>
  <c r="H34" i="13"/>
  <c r="H35" i="13"/>
  <c r="H36" i="13"/>
  <c r="H37" i="13"/>
  <c r="H38" i="13"/>
  <c r="H39" i="13"/>
  <c r="H40" i="13"/>
  <c r="H41" i="13"/>
  <c r="H42" i="13"/>
  <c r="H43" i="13"/>
  <c r="H44" i="13"/>
  <c r="H45" i="13"/>
  <c r="H46" i="13"/>
  <c r="H47" i="13"/>
  <c r="H48" i="13"/>
  <c r="H49" i="13"/>
  <c r="H50" i="13"/>
  <c r="H51" i="13"/>
  <c r="H52" i="13"/>
  <c r="H53" i="13"/>
  <c r="H54" i="13"/>
  <c r="H55" i="13"/>
  <c r="H56" i="13"/>
  <c r="H57" i="13"/>
  <c r="H58" i="13"/>
  <c r="H59" i="13"/>
  <c r="H60" i="13"/>
  <c r="H61" i="13"/>
  <c r="H62" i="13"/>
  <c r="H63" i="13"/>
  <c r="H64" i="13"/>
  <c r="H65" i="13"/>
  <c r="H66" i="13"/>
  <c r="H67" i="13"/>
  <c r="H68" i="13"/>
  <c r="H69" i="13"/>
  <c r="H70" i="13"/>
  <c r="H71" i="13"/>
  <c r="H72" i="13"/>
  <c r="H73" i="13"/>
  <c r="H74" i="13"/>
  <c r="H75" i="13"/>
  <c r="H76" i="13"/>
  <c r="H77" i="13"/>
  <c r="H78" i="13"/>
  <c r="H79" i="13"/>
  <c r="H80" i="13"/>
  <c r="H81" i="13"/>
  <c r="H82" i="13"/>
  <c r="H83" i="13"/>
  <c r="H84" i="13"/>
  <c r="H85" i="13"/>
  <c r="H86" i="13"/>
  <c r="H87" i="13"/>
  <c r="H88" i="13"/>
  <c r="H89" i="13"/>
  <c r="H90" i="13"/>
  <c r="H91" i="13"/>
  <c r="H92" i="13"/>
  <c r="H93" i="13"/>
  <c r="H94" i="13"/>
  <c r="H95" i="13"/>
  <c r="H96" i="13"/>
  <c r="H97" i="13"/>
  <c r="H98" i="13"/>
  <c r="H99" i="13"/>
  <c r="H100" i="13"/>
  <c r="H101" i="13"/>
  <c r="H102" i="13"/>
  <c r="H103" i="13"/>
  <c r="H104" i="13"/>
  <c r="H105" i="13"/>
  <c r="H106" i="13"/>
  <c r="H107" i="13"/>
  <c r="H108" i="13"/>
  <c r="H109" i="13"/>
  <c r="H110" i="13"/>
  <c r="H111" i="13"/>
  <c r="H112" i="13"/>
  <c r="H113" i="13"/>
  <c r="H114" i="13"/>
  <c r="H115" i="13"/>
  <c r="H116" i="13"/>
  <c r="H117" i="13"/>
  <c r="H118" i="13"/>
  <c r="H119" i="13"/>
  <c r="H120" i="13"/>
  <c r="H121" i="13"/>
  <c r="H122" i="13"/>
  <c r="H123" i="13"/>
  <c r="H124" i="13"/>
  <c r="H125" i="13"/>
  <c r="H126" i="13"/>
  <c r="H13" i="13"/>
  <c r="B16" i="2"/>
  <c r="B15" i="2"/>
  <c r="B19" i="2"/>
  <c r="B18" i="2"/>
  <c r="B14" i="2"/>
  <c r="B13" i="2"/>
  <c r="B12" i="2"/>
  <c r="B11" i="2"/>
  <c r="B10" i="2"/>
  <c r="B9" i="2"/>
  <c r="B8" i="2"/>
  <c r="B5" i="2"/>
  <c r="B4" i="2"/>
  <c r="B3" i="2"/>
  <c r="B2" i="2"/>
  <c r="S19" i="9"/>
  <c r="S20" i="9"/>
  <c r="S21" i="9"/>
  <c r="S22" i="9"/>
  <c r="S23" i="9"/>
  <c r="S24" i="9"/>
  <c r="S25" i="9"/>
  <c r="S26" i="9"/>
  <c r="S27" i="9"/>
  <c r="S28" i="9"/>
  <c r="S29" i="9"/>
  <c r="S30" i="9"/>
  <c r="S31" i="9"/>
  <c r="S32" i="9"/>
  <c r="S33" i="9"/>
  <c r="S34" i="9"/>
  <c r="S35" i="9"/>
  <c r="S36" i="9"/>
  <c r="S37" i="9"/>
  <c r="S38" i="9"/>
  <c r="S39" i="9"/>
  <c r="S40" i="9"/>
  <c r="S41" i="9"/>
  <c r="S42" i="9"/>
  <c r="S43" i="9"/>
  <c r="S44" i="9"/>
  <c r="S45" i="9"/>
  <c r="S46" i="9"/>
  <c r="S47" i="9"/>
  <c r="S48" i="9"/>
  <c r="S49" i="9"/>
  <c r="S50" i="9"/>
  <c r="S51" i="9"/>
  <c r="S52" i="9"/>
  <c r="S53" i="9"/>
  <c r="S54" i="9"/>
  <c r="S55" i="9"/>
  <c r="S56" i="9"/>
  <c r="S57" i="9"/>
  <c r="S58" i="9"/>
  <c r="S59" i="9"/>
  <c r="S60" i="9"/>
  <c r="S61" i="9"/>
  <c r="S62" i="9"/>
  <c r="S63" i="9"/>
  <c r="S64" i="9"/>
  <c r="S65" i="9"/>
  <c r="S66" i="9"/>
  <c r="S67" i="9"/>
  <c r="S68" i="9"/>
  <c r="S69" i="9"/>
  <c r="S70" i="9"/>
  <c r="S71" i="9"/>
  <c r="S72" i="9"/>
  <c r="S73" i="9"/>
  <c r="S74" i="9"/>
  <c r="S75" i="9"/>
  <c r="S76" i="9"/>
  <c r="S77" i="9"/>
  <c r="S78" i="9"/>
  <c r="S79" i="9"/>
  <c r="S80" i="9"/>
  <c r="S81" i="9"/>
  <c r="S82" i="9"/>
  <c r="S83" i="9"/>
  <c r="S84" i="9"/>
  <c r="S85" i="9"/>
  <c r="S86" i="9"/>
  <c r="S87" i="9"/>
  <c r="S88" i="9"/>
  <c r="S89" i="9"/>
  <c r="S90" i="9"/>
  <c r="S91" i="9"/>
  <c r="S92" i="9"/>
  <c r="S93" i="9"/>
  <c r="S94" i="9"/>
  <c r="S95" i="9"/>
  <c r="S96" i="9"/>
  <c r="S97" i="9"/>
  <c r="S98" i="9"/>
  <c r="S99" i="9"/>
  <c r="S100" i="9"/>
  <c r="S101" i="9"/>
  <c r="S102" i="9"/>
  <c r="S103" i="9"/>
  <c r="S104" i="9"/>
  <c r="S105" i="9"/>
  <c r="S106" i="9"/>
  <c r="S107" i="9"/>
  <c r="S108" i="9"/>
  <c r="S109" i="9"/>
  <c r="S110" i="9"/>
  <c r="S111" i="9"/>
  <c r="S112" i="9"/>
  <c r="S113" i="9"/>
  <c r="S114" i="9"/>
  <c r="S115" i="9"/>
  <c r="S116" i="9"/>
  <c r="S117" i="9"/>
  <c r="S118" i="9"/>
  <c r="S119" i="9"/>
  <c r="S120" i="9"/>
  <c r="S121" i="9"/>
  <c r="S122" i="9"/>
  <c r="S123" i="9"/>
  <c r="S124" i="9"/>
  <c r="S125" i="9"/>
  <c r="S126" i="9"/>
  <c r="S127" i="9"/>
  <c r="S128" i="9"/>
  <c r="S129" i="9"/>
  <c r="S130" i="9"/>
  <c r="S131" i="9"/>
  <c r="S132" i="9"/>
  <c r="S133" i="9"/>
  <c r="S134" i="9"/>
  <c r="S135" i="9"/>
  <c r="S136" i="9"/>
  <c r="S137" i="9"/>
  <c r="S138" i="9"/>
  <c r="S139" i="9"/>
  <c r="S140" i="9"/>
  <c r="S141" i="9"/>
  <c r="S142" i="9"/>
  <c r="S143" i="9"/>
  <c r="S144" i="9"/>
  <c r="S145" i="9"/>
  <c r="S146" i="9"/>
  <c r="S147" i="9"/>
  <c r="S148" i="9"/>
  <c r="S149" i="9"/>
  <c r="S150" i="9"/>
  <c r="S151" i="9"/>
  <c r="S152" i="9"/>
  <c r="S153" i="9"/>
  <c r="S154" i="9"/>
  <c r="S155" i="9"/>
  <c r="S156" i="9"/>
  <c r="S157" i="9"/>
  <c r="S158" i="9"/>
  <c r="S159" i="9"/>
  <c r="S160" i="9"/>
  <c r="S161" i="9"/>
  <c r="S162" i="9"/>
  <c r="S163" i="9"/>
  <c r="S164" i="9"/>
  <c r="S165" i="9"/>
  <c r="S166" i="9"/>
  <c r="S167" i="9"/>
  <c r="S168" i="9"/>
  <c r="S169" i="9"/>
  <c r="S170" i="9"/>
  <c r="S171" i="9"/>
  <c r="S172" i="9"/>
  <c r="S173" i="9"/>
  <c r="S174" i="9"/>
  <c r="S175" i="9"/>
  <c r="S176" i="9"/>
  <c r="S177" i="9"/>
  <c r="S178" i="9"/>
  <c r="S179" i="9"/>
  <c r="S180" i="9"/>
  <c r="S181" i="9"/>
  <c r="S182" i="9"/>
  <c r="S183" i="9"/>
  <c r="S184" i="9"/>
  <c r="S185" i="9"/>
  <c r="S186" i="9"/>
  <c r="S187" i="9"/>
  <c r="S188" i="9"/>
  <c r="S189" i="9"/>
  <c r="S190" i="9"/>
  <c r="S191" i="9"/>
  <c r="S192" i="9"/>
  <c r="S193" i="9"/>
  <c r="S194" i="9"/>
  <c r="S195" i="9"/>
  <c r="S196" i="9"/>
  <c r="S197" i="9"/>
  <c r="S198" i="9"/>
  <c r="S199" i="9"/>
  <c r="S200" i="9"/>
  <c r="S201" i="9"/>
  <c r="S202" i="9"/>
  <c r="S203" i="9"/>
  <c r="S204" i="9"/>
  <c r="S205" i="9"/>
  <c r="S206" i="9"/>
  <c r="S207" i="9"/>
  <c r="S208" i="9"/>
  <c r="S209" i="9"/>
  <c r="S210" i="9"/>
  <c r="S211" i="9"/>
  <c r="S212" i="9"/>
  <c r="S213" i="9"/>
  <c r="S214" i="9"/>
  <c r="S215" i="9"/>
  <c r="S216" i="9"/>
  <c r="S217" i="9"/>
  <c r="S218" i="9"/>
  <c r="N19" i="9"/>
  <c r="N20" i="9"/>
  <c r="N21" i="9"/>
  <c r="N22" i="9"/>
  <c r="N23" i="9"/>
  <c r="N24" i="9"/>
  <c r="N25" i="9"/>
  <c r="N26" i="9"/>
  <c r="N27" i="9"/>
  <c r="N28" i="9"/>
  <c r="N29" i="9"/>
  <c r="N30" i="9"/>
  <c r="N31" i="9"/>
  <c r="N32" i="9"/>
  <c r="N33" i="9"/>
  <c r="N34" i="9"/>
  <c r="N35" i="9"/>
  <c r="N36" i="9"/>
  <c r="N37" i="9"/>
  <c r="N38" i="9"/>
  <c r="N39" i="9"/>
  <c r="N40" i="9"/>
  <c r="N41" i="9"/>
  <c r="N42" i="9"/>
  <c r="N43" i="9"/>
  <c r="N44" i="9"/>
  <c r="N45" i="9"/>
  <c r="N46" i="9"/>
  <c r="N47" i="9"/>
  <c r="N48" i="9"/>
  <c r="N49" i="9"/>
  <c r="N50" i="9"/>
  <c r="N51" i="9"/>
  <c r="N52" i="9"/>
  <c r="N53" i="9"/>
  <c r="N54" i="9"/>
  <c r="N55" i="9"/>
  <c r="N56" i="9"/>
  <c r="N57" i="9"/>
  <c r="N58" i="9"/>
  <c r="N59" i="9"/>
  <c r="N60" i="9"/>
  <c r="N61" i="9"/>
  <c r="N62" i="9"/>
  <c r="N63" i="9"/>
  <c r="N64" i="9"/>
  <c r="N65" i="9"/>
  <c r="N66" i="9"/>
  <c r="N67" i="9"/>
  <c r="N68" i="9"/>
  <c r="N69" i="9"/>
  <c r="N70" i="9"/>
  <c r="N71" i="9"/>
  <c r="N72" i="9"/>
  <c r="N73" i="9"/>
  <c r="N74" i="9"/>
  <c r="N75" i="9"/>
  <c r="N76" i="9"/>
  <c r="N77" i="9"/>
  <c r="N78" i="9"/>
  <c r="N79" i="9"/>
  <c r="N80" i="9"/>
  <c r="N81" i="9"/>
  <c r="N82" i="9"/>
  <c r="N83" i="9"/>
  <c r="N84" i="9"/>
  <c r="N85" i="9"/>
  <c r="N86" i="9"/>
  <c r="N87" i="9"/>
  <c r="N88" i="9"/>
  <c r="N89" i="9"/>
  <c r="N90" i="9"/>
  <c r="N91" i="9"/>
  <c r="N92" i="9"/>
  <c r="N93" i="9"/>
  <c r="N94" i="9"/>
  <c r="N95" i="9"/>
  <c r="N96" i="9"/>
  <c r="N97" i="9"/>
  <c r="N98" i="9"/>
  <c r="N99" i="9"/>
  <c r="N100" i="9"/>
  <c r="N101" i="9"/>
  <c r="N102" i="9"/>
  <c r="N103" i="9"/>
  <c r="N104" i="9"/>
  <c r="N105" i="9"/>
  <c r="N106" i="9"/>
  <c r="N107" i="9"/>
  <c r="N108" i="9"/>
  <c r="N109" i="9"/>
  <c r="N110" i="9"/>
  <c r="N111" i="9"/>
  <c r="N112" i="9"/>
  <c r="N113" i="9"/>
  <c r="N114" i="9"/>
  <c r="N115" i="9"/>
  <c r="N116" i="9"/>
  <c r="N117" i="9"/>
  <c r="N118" i="9"/>
  <c r="N119" i="9"/>
  <c r="N120" i="9"/>
  <c r="N121" i="9"/>
  <c r="N122" i="9"/>
  <c r="N123" i="9"/>
  <c r="N124" i="9"/>
  <c r="N125" i="9"/>
  <c r="N126" i="9"/>
  <c r="N127" i="9"/>
  <c r="N128" i="9"/>
  <c r="N129" i="9"/>
  <c r="N130" i="9"/>
  <c r="N131" i="9"/>
  <c r="N132" i="9"/>
  <c r="N133" i="9"/>
  <c r="N134" i="9"/>
  <c r="N135" i="9"/>
  <c r="N136" i="9"/>
  <c r="N137" i="9"/>
  <c r="N138" i="9"/>
  <c r="N139" i="9"/>
  <c r="N140" i="9"/>
  <c r="N141" i="9"/>
  <c r="N142" i="9"/>
  <c r="N143" i="9"/>
  <c r="N144" i="9"/>
  <c r="N145" i="9"/>
  <c r="N146" i="9"/>
  <c r="N147" i="9"/>
  <c r="N148" i="9"/>
  <c r="N149" i="9"/>
  <c r="N150" i="9"/>
  <c r="N151" i="9"/>
  <c r="N152" i="9"/>
  <c r="N153" i="9"/>
  <c r="N154" i="9"/>
  <c r="N155" i="9"/>
  <c r="N156" i="9"/>
  <c r="N157" i="9"/>
  <c r="N158" i="9"/>
  <c r="N159" i="9"/>
  <c r="N160" i="9"/>
  <c r="N161" i="9"/>
  <c r="N162" i="9"/>
  <c r="N163" i="9"/>
  <c r="N164" i="9"/>
  <c r="N165" i="9"/>
  <c r="N166" i="9"/>
  <c r="N167" i="9"/>
  <c r="N168" i="9"/>
  <c r="N169" i="9"/>
  <c r="N170" i="9"/>
  <c r="N171" i="9"/>
  <c r="N172" i="9"/>
  <c r="N173" i="9"/>
  <c r="N174" i="9"/>
  <c r="N175" i="9"/>
  <c r="N176" i="9"/>
  <c r="N177" i="9"/>
  <c r="N178" i="9"/>
  <c r="N179" i="9"/>
  <c r="N180" i="9"/>
  <c r="N181" i="9"/>
  <c r="N182" i="9"/>
  <c r="N183" i="9"/>
  <c r="N184" i="9"/>
  <c r="N185" i="9"/>
  <c r="N186" i="9"/>
  <c r="N187" i="9"/>
  <c r="N188" i="9"/>
  <c r="N189" i="9"/>
  <c r="N190" i="9"/>
  <c r="N191" i="9"/>
  <c r="N192" i="9"/>
  <c r="N193" i="9"/>
  <c r="N194" i="9"/>
  <c r="N195" i="9"/>
  <c r="N196" i="9"/>
  <c r="N197" i="9"/>
  <c r="N198" i="9"/>
  <c r="N199" i="9"/>
  <c r="N200" i="9"/>
  <c r="N201" i="9"/>
  <c r="N202" i="9"/>
  <c r="N203" i="9"/>
  <c r="N204" i="9"/>
  <c r="N205" i="9"/>
  <c r="N206" i="9"/>
  <c r="N207" i="9"/>
  <c r="N208" i="9"/>
  <c r="N209" i="9"/>
  <c r="N210" i="9"/>
  <c r="N211" i="9"/>
  <c r="N212" i="9"/>
  <c r="N213" i="9"/>
  <c r="N214" i="9"/>
  <c r="N215" i="9"/>
  <c r="N216" i="9"/>
  <c r="N217" i="9"/>
  <c r="N218" i="9"/>
  <c r="R19" i="9"/>
  <c r="R20" i="9"/>
  <c r="R21" i="9"/>
  <c r="R22" i="9"/>
  <c r="R23" i="9"/>
  <c r="R24" i="9"/>
  <c r="R25" i="9"/>
  <c r="R26" i="9"/>
  <c r="R27" i="9"/>
  <c r="R28" i="9"/>
  <c r="R29" i="9"/>
  <c r="R30" i="9"/>
  <c r="R31" i="9"/>
  <c r="R32" i="9"/>
  <c r="R33" i="9"/>
  <c r="R34" i="9"/>
  <c r="R35" i="9"/>
  <c r="R36" i="9"/>
  <c r="R37" i="9"/>
  <c r="R38" i="9"/>
  <c r="R39" i="9"/>
  <c r="R40" i="9"/>
  <c r="R41" i="9"/>
  <c r="R42" i="9"/>
  <c r="R43" i="9"/>
  <c r="R44" i="9"/>
  <c r="R45" i="9"/>
  <c r="R46" i="9"/>
  <c r="R47" i="9"/>
  <c r="R48" i="9"/>
  <c r="R49" i="9"/>
  <c r="R50" i="9"/>
  <c r="R51" i="9"/>
  <c r="R52" i="9"/>
  <c r="R53" i="9"/>
  <c r="R54" i="9"/>
  <c r="R55" i="9"/>
  <c r="R56" i="9"/>
  <c r="R57" i="9"/>
  <c r="R58" i="9"/>
  <c r="R59" i="9"/>
  <c r="R60" i="9"/>
  <c r="R61" i="9"/>
  <c r="R62" i="9"/>
  <c r="R63" i="9"/>
  <c r="R64" i="9"/>
  <c r="R65" i="9"/>
  <c r="R66" i="9"/>
  <c r="R67" i="9"/>
  <c r="R68" i="9"/>
  <c r="R69" i="9"/>
  <c r="R70" i="9"/>
  <c r="R71" i="9"/>
  <c r="R72" i="9"/>
  <c r="R73" i="9"/>
  <c r="R74" i="9"/>
  <c r="R75" i="9"/>
  <c r="R76" i="9"/>
  <c r="R77" i="9"/>
  <c r="R78" i="9"/>
  <c r="R79" i="9"/>
  <c r="R80" i="9"/>
  <c r="R81" i="9"/>
  <c r="R82" i="9"/>
  <c r="R83" i="9"/>
  <c r="R84" i="9"/>
  <c r="R85" i="9"/>
  <c r="R86" i="9"/>
  <c r="R87" i="9"/>
  <c r="R88" i="9"/>
  <c r="R89" i="9"/>
  <c r="R90" i="9"/>
  <c r="R91" i="9"/>
  <c r="R92" i="9"/>
  <c r="R93" i="9"/>
  <c r="R94" i="9"/>
  <c r="R95" i="9"/>
  <c r="R96" i="9"/>
  <c r="R97" i="9"/>
  <c r="R98" i="9"/>
  <c r="R99" i="9"/>
  <c r="R100" i="9"/>
  <c r="R101" i="9"/>
  <c r="R102" i="9"/>
  <c r="R103" i="9"/>
  <c r="R104" i="9"/>
  <c r="R105" i="9"/>
  <c r="R106" i="9"/>
  <c r="R107" i="9"/>
  <c r="R108" i="9"/>
  <c r="R109" i="9"/>
  <c r="R110" i="9"/>
  <c r="R111" i="9"/>
  <c r="R112" i="9"/>
  <c r="R113" i="9"/>
  <c r="R114" i="9"/>
  <c r="R115" i="9"/>
  <c r="R116" i="9"/>
  <c r="R117" i="9"/>
  <c r="R118" i="9"/>
  <c r="R119" i="9"/>
  <c r="R120" i="9"/>
  <c r="R121" i="9"/>
  <c r="R122" i="9"/>
  <c r="R123" i="9"/>
  <c r="R124" i="9"/>
  <c r="R125" i="9"/>
  <c r="R126" i="9"/>
  <c r="R127" i="9"/>
  <c r="R128" i="9"/>
  <c r="R129" i="9"/>
  <c r="R130" i="9"/>
  <c r="R131" i="9"/>
  <c r="R132" i="9"/>
  <c r="R133" i="9"/>
  <c r="R134" i="9"/>
  <c r="R135" i="9"/>
  <c r="R136" i="9"/>
  <c r="R137" i="9"/>
  <c r="R138" i="9"/>
  <c r="R139" i="9"/>
  <c r="R140" i="9"/>
  <c r="R141" i="9"/>
  <c r="R142" i="9"/>
  <c r="R143" i="9"/>
  <c r="R144" i="9"/>
  <c r="R145" i="9"/>
  <c r="R146" i="9"/>
  <c r="R147" i="9"/>
  <c r="R148" i="9"/>
  <c r="R149" i="9"/>
  <c r="R150" i="9"/>
  <c r="R151" i="9"/>
  <c r="R152" i="9"/>
  <c r="R153" i="9"/>
  <c r="R154" i="9"/>
  <c r="R155" i="9"/>
  <c r="R156" i="9"/>
  <c r="R157" i="9"/>
  <c r="R158" i="9"/>
  <c r="R159" i="9"/>
  <c r="R160" i="9"/>
  <c r="R161" i="9"/>
  <c r="R162" i="9"/>
  <c r="R163" i="9"/>
  <c r="R164" i="9"/>
  <c r="R165" i="9"/>
  <c r="R166" i="9"/>
  <c r="R167" i="9"/>
  <c r="R168" i="9"/>
  <c r="R169" i="9"/>
  <c r="R170" i="9"/>
  <c r="R171" i="9"/>
  <c r="R172" i="9"/>
  <c r="R173" i="9"/>
  <c r="R174" i="9"/>
  <c r="R175" i="9"/>
  <c r="R176" i="9"/>
  <c r="R177" i="9"/>
  <c r="R178" i="9"/>
  <c r="R179" i="9"/>
  <c r="R180" i="9"/>
  <c r="R181" i="9"/>
  <c r="R182" i="9"/>
  <c r="R183" i="9"/>
  <c r="R184" i="9"/>
  <c r="R185" i="9"/>
  <c r="R186" i="9"/>
  <c r="R187" i="9"/>
  <c r="R188" i="9"/>
  <c r="R189" i="9"/>
  <c r="R190" i="9"/>
  <c r="R191" i="9"/>
  <c r="R192" i="9"/>
  <c r="R193" i="9"/>
  <c r="R194" i="9"/>
  <c r="R195" i="9"/>
  <c r="R196" i="9"/>
  <c r="R197" i="9"/>
  <c r="R198" i="9"/>
  <c r="R199" i="9"/>
  <c r="R200" i="9"/>
  <c r="R201" i="9"/>
  <c r="R202" i="9"/>
  <c r="R203" i="9"/>
  <c r="R204" i="9"/>
  <c r="R205" i="9"/>
  <c r="R206" i="9"/>
  <c r="R207" i="9"/>
  <c r="R208" i="9"/>
  <c r="R209" i="9"/>
  <c r="R210" i="9"/>
  <c r="R211" i="9"/>
  <c r="R212" i="9"/>
  <c r="R213" i="9"/>
  <c r="R214" i="9"/>
  <c r="R215" i="9"/>
  <c r="R216" i="9"/>
  <c r="R217" i="9"/>
  <c r="R218" i="9"/>
  <c r="M19" i="9"/>
  <c r="M20" i="9"/>
  <c r="M21" i="9"/>
  <c r="M22" i="9"/>
  <c r="M23" i="9"/>
  <c r="M24" i="9"/>
  <c r="M25" i="9"/>
  <c r="M26" i="9"/>
  <c r="M27" i="9"/>
  <c r="M28" i="9"/>
  <c r="M29" i="9"/>
  <c r="M30" i="9"/>
  <c r="M31" i="9"/>
  <c r="M32" i="9"/>
  <c r="M33" i="9"/>
  <c r="M34" i="9"/>
  <c r="M35" i="9"/>
  <c r="M36" i="9"/>
  <c r="M37" i="9"/>
  <c r="M38" i="9"/>
  <c r="M39" i="9"/>
  <c r="M40" i="9"/>
  <c r="M41" i="9"/>
  <c r="M42" i="9"/>
  <c r="M43" i="9"/>
  <c r="M44" i="9"/>
  <c r="M45" i="9"/>
  <c r="M46" i="9"/>
  <c r="M47" i="9"/>
  <c r="M48" i="9"/>
  <c r="M49" i="9"/>
  <c r="M50" i="9"/>
  <c r="M51" i="9"/>
  <c r="M52" i="9"/>
  <c r="M53" i="9"/>
  <c r="M54" i="9"/>
  <c r="M55" i="9"/>
  <c r="M56" i="9"/>
  <c r="M57" i="9"/>
  <c r="M58" i="9"/>
  <c r="M59" i="9"/>
  <c r="M60" i="9"/>
  <c r="M61" i="9"/>
  <c r="M62" i="9"/>
  <c r="M63" i="9"/>
  <c r="M64" i="9"/>
  <c r="M65" i="9"/>
  <c r="M66" i="9"/>
  <c r="M67" i="9"/>
  <c r="M68" i="9"/>
  <c r="M69" i="9"/>
  <c r="M70" i="9"/>
  <c r="M71" i="9"/>
  <c r="M72" i="9"/>
  <c r="M73" i="9"/>
  <c r="M74" i="9"/>
  <c r="M75" i="9"/>
  <c r="M76" i="9"/>
  <c r="M77" i="9"/>
  <c r="M78" i="9"/>
  <c r="M79" i="9"/>
  <c r="M80" i="9"/>
  <c r="M81" i="9"/>
  <c r="M82" i="9"/>
  <c r="M83" i="9"/>
  <c r="M84" i="9"/>
  <c r="M85" i="9"/>
  <c r="M86" i="9"/>
  <c r="M87" i="9"/>
  <c r="M88" i="9"/>
  <c r="M89" i="9"/>
  <c r="M90" i="9"/>
  <c r="M91" i="9"/>
  <c r="O91" i="9" s="1"/>
  <c r="M92" i="9"/>
  <c r="M93" i="9"/>
  <c r="M94" i="9"/>
  <c r="M95" i="9"/>
  <c r="M96" i="9"/>
  <c r="M97" i="9"/>
  <c r="M98" i="9"/>
  <c r="M99" i="9"/>
  <c r="M100" i="9"/>
  <c r="M101" i="9"/>
  <c r="M102" i="9"/>
  <c r="M103" i="9"/>
  <c r="M104" i="9"/>
  <c r="M105" i="9"/>
  <c r="M106" i="9"/>
  <c r="M107" i="9"/>
  <c r="M108" i="9"/>
  <c r="M109" i="9"/>
  <c r="M110" i="9"/>
  <c r="M111" i="9"/>
  <c r="M112" i="9"/>
  <c r="M113" i="9"/>
  <c r="M114" i="9"/>
  <c r="M115" i="9"/>
  <c r="M116" i="9"/>
  <c r="M117" i="9"/>
  <c r="M118" i="9"/>
  <c r="M119" i="9"/>
  <c r="M120" i="9"/>
  <c r="M121" i="9"/>
  <c r="M122" i="9"/>
  <c r="M123" i="9"/>
  <c r="M124" i="9"/>
  <c r="M125" i="9"/>
  <c r="M126" i="9"/>
  <c r="M127" i="9"/>
  <c r="M128" i="9"/>
  <c r="M129" i="9"/>
  <c r="M130" i="9"/>
  <c r="M131" i="9"/>
  <c r="M132" i="9"/>
  <c r="M133" i="9"/>
  <c r="M134" i="9"/>
  <c r="M135" i="9"/>
  <c r="M136" i="9"/>
  <c r="M137" i="9"/>
  <c r="M138" i="9"/>
  <c r="M139" i="9"/>
  <c r="M140" i="9"/>
  <c r="M141" i="9"/>
  <c r="M142" i="9"/>
  <c r="M143" i="9"/>
  <c r="M144" i="9"/>
  <c r="M145" i="9"/>
  <c r="M146" i="9"/>
  <c r="M147" i="9"/>
  <c r="M148" i="9"/>
  <c r="M149" i="9"/>
  <c r="M150" i="9"/>
  <c r="M151" i="9"/>
  <c r="M152" i="9"/>
  <c r="M153" i="9"/>
  <c r="M154" i="9"/>
  <c r="M155" i="9"/>
  <c r="M156" i="9"/>
  <c r="M157" i="9"/>
  <c r="M158" i="9"/>
  <c r="M159" i="9"/>
  <c r="M160" i="9"/>
  <c r="M161" i="9"/>
  <c r="M162" i="9"/>
  <c r="M163" i="9"/>
  <c r="M164" i="9"/>
  <c r="M165" i="9"/>
  <c r="M166" i="9"/>
  <c r="M167" i="9"/>
  <c r="M168" i="9"/>
  <c r="M169" i="9"/>
  <c r="M170" i="9"/>
  <c r="M171" i="9"/>
  <c r="M172" i="9"/>
  <c r="M173" i="9"/>
  <c r="M174" i="9"/>
  <c r="M175" i="9"/>
  <c r="M176" i="9"/>
  <c r="M177" i="9"/>
  <c r="M178" i="9"/>
  <c r="M179" i="9"/>
  <c r="M180" i="9"/>
  <c r="M181" i="9"/>
  <c r="M182" i="9"/>
  <c r="M183" i="9"/>
  <c r="M184" i="9"/>
  <c r="M185" i="9"/>
  <c r="M186" i="9"/>
  <c r="M187" i="9"/>
  <c r="M188" i="9"/>
  <c r="M189" i="9"/>
  <c r="M190" i="9"/>
  <c r="M191" i="9"/>
  <c r="M192" i="9"/>
  <c r="M193" i="9"/>
  <c r="M194" i="9"/>
  <c r="M195" i="9"/>
  <c r="M196" i="9"/>
  <c r="M197" i="9"/>
  <c r="M198" i="9"/>
  <c r="M199" i="9"/>
  <c r="M200" i="9"/>
  <c r="M201" i="9"/>
  <c r="M202" i="9"/>
  <c r="M203" i="9"/>
  <c r="M204" i="9"/>
  <c r="M205" i="9"/>
  <c r="M206" i="9"/>
  <c r="M207" i="9"/>
  <c r="M208" i="9"/>
  <c r="M209" i="9"/>
  <c r="M210" i="9"/>
  <c r="M211" i="9"/>
  <c r="M212" i="9"/>
  <c r="M213" i="9"/>
  <c r="M214" i="9"/>
  <c r="M215" i="9"/>
  <c r="M216" i="9"/>
  <c r="M217" i="9"/>
  <c r="M218" i="9"/>
  <c r="I19" i="9"/>
  <c r="I20" i="9"/>
  <c r="I21" i="9"/>
  <c r="I22" i="9"/>
  <c r="I23" i="9"/>
  <c r="I24" i="9"/>
  <c r="I25" i="9"/>
  <c r="I26" i="9"/>
  <c r="I27" i="9"/>
  <c r="I28" i="9"/>
  <c r="I29" i="9"/>
  <c r="I30" i="9"/>
  <c r="I31" i="9"/>
  <c r="I32" i="9"/>
  <c r="I33" i="9"/>
  <c r="I34" i="9"/>
  <c r="I35" i="9"/>
  <c r="I36" i="9"/>
  <c r="I37" i="9"/>
  <c r="I38" i="9"/>
  <c r="I39" i="9"/>
  <c r="I40" i="9"/>
  <c r="I41" i="9"/>
  <c r="I42" i="9"/>
  <c r="I43" i="9"/>
  <c r="I44" i="9"/>
  <c r="I45" i="9"/>
  <c r="I46" i="9"/>
  <c r="I47" i="9"/>
  <c r="I48" i="9"/>
  <c r="I49" i="9"/>
  <c r="I50" i="9"/>
  <c r="I51" i="9"/>
  <c r="I52" i="9"/>
  <c r="I53" i="9"/>
  <c r="I54" i="9"/>
  <c r="I55" i="9"/>
  <c r="I56" i="9"/>
  <c r="I57" i="9"/>
  <c r="I58" i="9"/>
  <c r="I59" i="9"/>
  <c r="I60" i="9"/>
  <c r="I61" i="9"/>
  <c r="I62" i="9"/>
  <c r="I63" i="9"/>
  <c r="I64" i="9"/>
  <c r="I65" i="9"/>
  <c r="I66" i="9"/>
  <c r="I67" i="9"/>
  <c r="I68" i="9"/>
  <c r="I69" i="9"/>
  <c r="I70" i="9"/>
  <c r="I71" i="9"/>
  <c r="I72" i="9"/>
  <c r="I73" i="9"/>
  <c r="I74" i="9"/>
  <c r="I75" i="9"/>
  <c r="I76" i="9"/>
  <c r="I77" i="9"/>
  <c r="I78" i="9"/>
  <c r="I79" i="9"/>
  <c r="I80" i="9"/>
  <c r="I81" i="9"/>
  <c r="I82" i="9"/>
  <c r="I83" i="9"/>
  <c r="I84" i="9"/>
  <c r="I85" i="9"/>
  <c r="I86" i="9"/>
  <c r="I87" i="9"/>
  <c r="I88" i="9"/>
  <c r="I89" i="9"/>
  <c r="I90" i="9"/>
  <c r="I91" i="9"/>
  <c r="I92" i="9"/>
  <c r="I93" i="9"/>
  <c r="I94" i="9"/>
  <c r="I95" i="9"/>
  <c r="I96" i="9"/>
  <c r="I97" i="9"/>
  <c r="I98" i="9"/>
  <c r="I99" i="9"/>
  <c r="I100" i="9"/>
  <c r="I101" i="9"/>
  <c r="I102" i="9"/>
  <c r="I103" i="9"/>
  <c r="I104" i="9"/>
  <c r="I105" i="9"/>
  <c r="I106" i="9"/>
  <c r="I107" i="9"/>
  <c r="I108" i="9"/>
  <c r="I109" i="9"/>
  <c r="I110" i="9"/>
  <c r="I111" i="9"/>
  <c r="I112" i="9"/>
  <c r="I113" i="9"/>
  <c r="I114" i="9"/>
  <c r="I115" i="9"/>
  <c r="I116" i="9"/>
  <c r="I117" i="9"/>
  <c r="I118" i="9"/>
  <c r="I119" i="9"/>
  <c r="I120" i="9"/>
  <c r="I121" i="9"/>
  <c r="I122" i="9"/>
  <c r="I123" i="9"/>
  <c r="I124" i="9"/>
  <c r="I125" i="9"/>
  <c r="I126" i="9"/>
  <c r="I127" i="9"/>
  <c r="I128" i="9"/>
  <c r="I129" i="9"/>
  <c r="I130" i="9"/>
  <c r="I131" i="9"/>
  <c r="I132" i="9"/>
  <c r="I133" i="9"/>
  <c r="I134" i="9"/>
  <c r="I135" i="9"/>
  <c r="I136" i="9"/>
  <c r="I137" i="9"/>
  <c r="I138" i="9"/>
  <c r="I139" i="9"/>
  <c r="I140" i="9"/>
  <c r="I141" i="9"/>
  <c r="I142" i="9"/>
  <c r="I143" i="9"/>
  <c r="I144" i="9"/>
  <c r="I145" i="9"/>
  <c r="I146" i="9"/>
  <c r="I147" i="9"/>
  <c r="I148" i="9"/>
  <c r="I149" i="9"/>
  <c r="I150" i="9"/>
  <c r="I151" i="9"/>
  <c r="I152" i="9"/>
  <c r="I153" i="9"/>
  <c r="I154" i="9"/>
  <c r="I155" i="9"/>
  <c r="I156" i="9"/>
  <c r="I157" i="9"/>
  <c r="I158" i="9"/>
  <c r="I159" i="9"/>
  <c r="I160" i="9"/>
  <c r="I161" i="9"/>
  <c r="I162" i="9"/>
  <c r="I163" i="9"/>
  <c r="I164" i="9"/>
  <c r="I165" i="9"/>
  <c r="I166" i="9"/>
  <c r="I167" i="9"/>
  <c r="I168" i="9"/>
  <c r="I169" i="9"/>
  <c r="I170" i="9"/>
  <c r="I171" i="9"/>
  <c r="I172" i="9"/>
  <c r="I173" i="9"/>
  <c r="I174" i="9"/>
  <c r="I175" i="9"/>
  <c r="I176" i="9"/>
  <c r="I177" i="9"/>
  <c r="I178" i="9"/>
  <c r="I179" i="9"/>
  <c r="I180" i="9"/>
  <c r="I181" i="9"/>
  <c r="I182" i="9"/>
  <c r="I183" i="9"/>
  <c r="I184" i="9"/>
  <c r="I185" i="9"/>
  <c r="I186" i="9"/>
  <c r="I187" i="9"/>
  <c r="I188" i="9"/>
  <c r="I189" i="9"/>
  <c r="I190" i="9"/>
  <c r="I191" i="9"/>
  <c r="I192" i="9"/>
  <c r="I193" i="9"/>
  <c r="I194" i="9"/>
  <c r="I195" i="9"/>
  <c r="I196" i="9"/>
  <c r="I197" i="9"/>
  <c r="I198" i="9"/>
  <c r="I199" i="9"/>
  <c r="I200" i="9"/>
  <c r="I201" i="9"/>
  <c r="I202" i="9"/>
  <c r="I203" i="9"/>
  <c r="I204" i="9"/>
  <c r="I205" i="9"/>
  <c r="I206" i="9"/>
  <c r="I207" i="9"/>
  <c r="I208" i="9"/>
  <c r="I209" i="9"/>
  <c r="I210" i="9"/>
  <c r="I211" i="9"/>
  <c r="I212" i="9"/>
  <c r="I213" i="9"/>
  <c r="I214" i="9"/>
  <c r="I215" i="9"/>
  <c r="I216" i="9"/>
  <c r="I217" i="9"/>
  <c r="I218" i="9"/>
  <c r="H19" i="9"/>
  <c r="H20" i="9"/>
  <c r="H21" i="9"/>
  <c r="H22" i="9"/>
  <c r="H23" i="9"/>
  <c r="H24" i="9"/>
  <c r="H25" i="9"/>
  <c r="H26" i="9"/>
  <c r="H27" i="9"/>
  <c r="H28" i="9"/>
  <c r="H29" i="9"/>
  <c r="H30" i="9"/>
  <c r="H31" i="9"/>
  <c r="H32" i="9"/>
  <c r="H33" i="9"/>
  <c r="H34" i="9"/>
  <c r="H35" i="9"/>
  <c r="H36" i="9"/>
  <c r="H37" i="9"/>
  <c r="H38" i="9"/>
  <c r="H39" i="9"/>
  <c r="H40" i="9"/>
  <c r="H41" i="9"/>
  <c r="H42" i="9"/>
  <c r="H43" i="9"/>
  <c r="H44" i="9"/>
  <c r="H45" i="9"/>
  <c r="H46" i="9"/>
  <c r="H47" i="9"/>
  <c r="H48" i="9"/>
  <c r="H49" i="9"/>
  <c r="H50" i="9"/>
  <c r="H51" i="9"/>
  <c r="H52" i="9"/>
  <c r="H53" i="9"/>
  <c r="H54" i="9"/>
  <c r="H55" i="9"/>
  <c r="H56" i="9"/>
  <c r="H57" i="9"/>
  <c r="H58" i="9"/>
  <c r="H59" i="9"/>
  <c r="H60" i="9"/>
  <c r="H61" i="9"/>
  <c r="H62" i="9"/>
  <c r="H63" i="9"/>
  <c r="H64" i="9"/>
  <c r="H65" i="9"/>
  <c r="H66" i="9"/>
  <c r="H67" i="9"/>
  <c r="H68" i="9"/>
  <c r="H69" i="9"/>
  <c r="H70" i="9"/>
  <c r="H71" i="9"/>
  <c r="H72" i="9"/>
  <c r="H73" i="9"/>
  <c r="H74" i="9"/>
  <c r="H75" i="9"/>
  <c r="H76" i="9"/>
  <c r="H77" i="9"/>
  <c r="H78" i="9"/>
  <c r="H79" i="9"/>
  <c r="H80" i="9"/>
  <c r="H81" i="9"/>
  <c r="H82" i="9"/>
  <c r="H83" i="9"/>
  <c r="H84" i="9"/>
  <c r="H85" i="9"/>
  <c r="H86" i="9"/>
  <c r="H87" i="9"/>
  <c r="H88" i="9"/>
  <c r="H89" i="9"/>
  <c r="H90" i="9"/>
  <c r="H91" i="9"/>
  <c r="H92" i="9"/>
  <c r="H93" i="9"/>
  <c r="H94" i="9"/>
  <c r="H95" i="9"/>
  <c r="H96" i="9"/>
  <c r="H97" i="9"/>
  <c r="H98" i="9"/>
  <c r="H99" i="9"/>
  <c r="H100" i="9"/>
  <c r="H101" i="9"/>
  <c r="H102" i="9"/>
  <c r="H103" i="9"/>
  <c r="H104" i="9"/>
  <c r="H105" i="9"/>
  <c r="H106" i="9"/>
  <c r="H107" i="9"/>
  <c r="H108" i="9"/>
  <c r="H109" i="9"/>
  <c r="H110" i="9"/>
  <c r="H111" i="9"/>
  <c r="H112" i="9"/>
  <c r="H113" i="9"/>
  <c r="H114" i="9"/>
  <c r="H115" i="9"/>
  <c r="H116" i="9"/>
  <c r="H117" i="9"/>
  <c r="H118" i="9"/>
  <c r="H119" i="9"/>
  <c r="H120" i="9"/>
  <c r="H121" i="9"/>
  <c r="H122" i="9"/>
  <c r="H123" i="9"/>
  <c r="H124" i="9"/>
  <c r="H125" i="9"/>
  <c r="H126" i="9"/>
  <c r="H127" i="9"/>
  <c r="H128" i="9"/>
  <c r="H129" i="9"/>
  <c r="H130" i="9"/>
  <c r="H131" i="9"/>
  <c r="H132" i="9"/>
  <c r="H133" i="9"/>
  <c r="H134" i="9"/>
  <c r="H135" i="9"/>
  <c r="H136" i="9"/>
  <c r="H137" i="9"/>
  <c r="H138" i="9"/>
  <c r="H139" i="9"/>
  <c r="H140" i="9"/>
  <c r="H141" i="9"/>
  <c r="H142" i="9"/>
  <c r="H143" i="9"/>
  <c r="H144" i="9"/>
  <c r="H145" i="9"/>
  <c r="H146" i="9"/>
  <c r="H147" i="9"/>
  <c r="H148" i="9"/>
  <c r="H149" i="9"/>
  <c r="H150" i="9"/>
  <c r="H151" i="9"/>
  <c r="H152" i="9"/>
  <c r="H153" i="9"/>
  <c r="H154" i="9"/>
  <c r="H155" i="9"/>
  <c r="H156" i="9"/>
  <c r="H157" i="9"/>
  <c r="H158" i="9"/>
  <c r="H159" i="9"/>
  <c r="H160" i="9"/>
  <c r="H161" i="9"/>
  <c r="H162" i="9"/>
  <c r="H163" i="9"/>
  <c r="H164" i="9"/>
  <c r="H165" i="9"/>
  <c r="H166" i="9"/>
  <c r="H167" i="9"/>
  <c r="H168" i="9"/>
  <c r="H169" i="9"/>
  <c r="H170" i="9"/>
  <c r="H171" i="9"/>
  <c r="H172" i="9"/>
  <c r="H173" i="9"/>
  <c r="H174" i="9"/>
  <c r="H175" i="9"/>
  <c r="H176" i="9"/>
  <c r="H177" i="9"/>
  <c r="H178" i="9"/>
  <c r="H179" i="9"/>
  <c r="H180" i="9"/>
  <c r="H181" i="9"/>
  <c r="H182" i="9"/>
  <c r="H183" i="9"/>
  <c r="H184" i="9"/>
  <c r="H185" i="9"/>
  <c r="H186" i="9"/>
  <c r="H187" i="9"/>
  <c r="H188" i="9"/>
  <c r="H189" i="9"/>
  <c r="H190" i="9"/>
  <c r="H191" i="9"/>
  <c r="H192" i="9"/>
  <c r="H193" i="9"/>
  <c r="H194" i="9"/>
  <c r="H195" i="9"/>
  <c r="H196" i="9"/>
  <c r="H197" i="9"/>
  <c r="H198" i="9"/>
  <c r="H199" i="9"/>
  <c r="H200" i="9"/>
  <c r="H201" i="9"/>
  <c r="H202" i="9"/>
  <c r="H203" i="9"/>
  <c r="H204" i="9"/>
  <c r="H205" i="9"/>
  <c r="H206" i="9"/>
  <c r="H207" i="9"/>
  <c r="H208" i="9"/>
  <c r="H209" i="9"/>
  <c r="H210" i="9"/>
  <c r="H211" i="9"/>
  <c r="H212" i="9"/>
  <c r="H213" i="9"/>
  <c r="H214" i="9"/>
  <c r="H215" i="9"/>
  <c r="H216" i="9"/>
  <c r="H217" i="9"/>
  <c r="H218" i="9"/>
  <c r="D19" i="9"/>
  <c r="D20" i="9"/>
  <c r="D21" i="9"/>
  <c r="D22" i="9"/>
  <c r="D23" i="9"/>
  <c r="D24" i="9"/>
  <c r="D25" i="9"/>
  <c r="D26" i="9"/>
  <c r="D27" i="9"/>
  <c r="D28" i="9"/>
  <c r="D29" i="9"/>
  <c r="D30" i="9"/>
  <c r="D31" i="9"/>
  <c r="D32" i="9"/>
  <c r="D33" i="9"/>
  <c r="D34" i="9"/>
  <c r="D35" i="9"/>
  <c r="D36" i="9"/>
  <c r="D37" i="9"/>
  <c r="D38" i="9"/>
  <c r="D39" i="9"/>
  <c r="D40" i="9"/>
  <c r="D41" i="9"/>
  <c r="D42" i="9"/>
  <c r="D43" i="9"/>
  <c r="D44" i="9"/>
  <c r="D45" i="9"/>
  <c r="D46" i="9"/>
  <c r="D47" i="9"/>
  <c r="D48" i="9"/>
  <c r="D49" i="9"/>
  <c r="D50" i="9"/>
  <c r="D51" i="9"/>
  <c r="D52" i="9"/>
  <c r="D53" i="9"/>
  <c r="D54" i="9"/>
  <c r="D55" i="9"/>
  <c r="D56" i="9"/>
  <c r="D57" i="9"/>
  <c r="D58" i="9"/>
  <c r="D59" i="9"/>
  <c r="D60" i="9"/>
  <c r="D61" i="9"/>
  <c r="D62" i="9"/>
  <c r="D63" i="9"/>
  <c r="D64" i="9"/>
  <c r="D65" i="9"/>
  <c r="D66" i="9"/>
  <c r="D67" i="9"/>
  <c r="D68" i="9"/>
  <c r="D69" i="9"/>
  <c r="D70" i="9"/>
  <c r="D71" i="9"/>
  <c r="D72" i="9"/>
  <c r="D73" i="9"/>
  <c r="D74" i="9"/>
  <c r="D75" i="9"/>
  <c r="D76" i="9"/>
  <c r="D77" i="9"/>
  <c r="D78" i="9"/>
  <c r="D79" i="9"/>
  <c r="D80" i="9"/>
  <c r="D81" i="9"/>
  <c r="D82" i="9"/>
  <c r="D83" i="9"/>
  <c r="D84" i="9"/>
  <c r="D85" i="9"/>
  <c r="D86" i="9"/>
  <c r="D87" i="9"/>
  <c r="D88" i="9"/>
  <c r="D89" i="9"/>
  <c r="D90" i="9"/>
  <c r="D91" i="9"/>
  <c r="D92" i="9"/>
  <c r="D93" i="9"/>
  <c r="D94" i="9"/>
  <c r="D95" i="9"/>
  <c r="D96" i="9"/>
  <c r="D97" i="9"/>
  <c r="D98" i="9"/>
  <c r="D99" i="9"/>
  <c r="D100" i="9"/>
  <c r="D101" i="9"/>
  <c r="D102" i="9"/>
  <c r="D103" i="9"/>
  <c r="D104" i="9"/>
  <c r="D105" i="9"/>
  <c r="D106" i="9"/>
  <c r="D107" i="9"/>
  <c r="D108" i="9"/>
  <c r="D109" i="9"/>
  <c r="D110" i="9"/>
  <c r="D111" i="9"/>
  <c r="D112" i="9"/>
  <c r="D113" i="9"/>
  <c r="D114" i="9"/>
  <c r="D115" i="9"/>
  <c r="D116" i="9"/>
  <c r="D117" i="9"/>
  <c r="D118" i="9"/>
  <c r="D119" i="9"/>
  <c r="D120" i="9"/>
  <c r="D121" i="9"/>
  <c r="D122" i="9"/>
  <c r="D123" i="9"/>
  <c r="D124" i="9"/>
  <c r="D125" i="9"/>
  <c r="D126" i="9"/>
  <c r="D127" i="9"/>
  <c r="D128" i="9"/>
  <c r="D129" i="9"/>
  <c r="D130" i="9"/>
  <c r="D131" i="9"/>
  <c r="D132" i="9"/>
  <c r="D133" i="9"/>
  <c r="D134" i="9"/>
  <c r="D135" i="9"/>
  <c r="D136" i="9"/>
  <c r="D137" i="9"/>
  <c r="D138" i="9"/>
  <c r="D139" i="9"/>
  <c r="D140" i="9"/>
  <c r="D141" i="9"/>
  <c r="D142" i="9"/>
  <c r="D143" i="9"/>
  <c r="D144" i="9"/>
  <c r="D145" i="9"/>
  <c r="D146" i="9"/>
  <c r="D147" i="9"/>
  <c r="D148" i="9"/>
  <c r="D149" i="9"/>
  <c r="D150" i="9"/>
  <c r="D151" i="9"/>
  <c r="D152" i="9"/>
  <c r="D153" i="9"/>
  <c r="D154" i="9"/>
  <c r="D155" i="9"/>
  <c r="D156" i="9"/>
  <c r="D157" i="9"/>
  <c r="D158" i="9"/>
  <c r="D159" i="9"/>
  <c r="D160" i="9"/>
  <c r="D161" i="9"/>
  <c r="D162" i="9"/>
  <c r="D163" i="9"/>
  <c r="D164" i="9"/>
  <c r="D165" i="9"/>
  <c r="D166" i="9"/>
  <c r="D167" i="9"/>
  <c r="D168" i="9"/>
  <c r="D169" i="9"/>
  <c r="D170" i="9"/>
  <c r="D171" i="9"/>
  <c r="D172" i="9"/>
  <c r="D173" i="9"/>
  <c r="D174" i="9"/>
  <c r="D175" i="9"/>
  <c r="D176" i="9"/>
  <c r="D177" i="9"/>
  <c r="D178" i="9"/>
  <c r="D179" i="9"/>
  <c r="D180" i="9"/>
  <c r="D181" i="9"/>
  <c r="D182" i="9"/>
  <c r="D183" i="9"/>
  <c r="D184" i="9"/>
  <c r="D185" i="9"/>
  <c r="D186" i="9"/>
  <c r="D187" i="9"/>
  <c r="D188" i="9"/>
  <c r="D189" i="9"/>
  <c r="D190" i="9"/>
  <c r="D191" i="9"/>
  <c r="D192" i="9"/>
  <c r="D193" i="9"/>
  <c r="D194" i="9"/>
  <c r="D195" i="9"/>
  <c r="D196" i="9"/>
  <c r="D197" i="9"/>
  <c r="D198" i="9"/>
  <c r="D199" i="9"/>
  <c r="D200" i="9"/>
  <c r="D201" i="9"/>
  <c r="D202" i="9"/>
  <c r="D203" i="9"/>
  <c r="D204" i="9"/>
  <c r="D205" i="9"/>
  <c r="D206" i="9"/>
  <c r="D207" i="9"/>
  <c r="D208" i="9"/>
  <c r="D209" i="9"/>
  <c r="D210" i="9"/>
  <c r="D211" i="9"/>
  <c r="D212" i="9"/>
  <c r="D213" i="9"/>
  <c r="D214" i="9"/>
  <c r="D215" i="9"/>
  <c r="D216" i="9"/>
  <c r="D217" i="9"/>
  <c r="D218" i="9"/>
  <c r="C19" i="9"/>
  <c r="C20" i="9"/>
  <c r="C21" i="9"/>
  <c r="C22" i="9"/>
  <c r="C23" i="9"/>
  <c r="C24" i="9"/>
  <c r="C25" i="9"/>
  <c r="C26" i="9"/>
  <c r="C27" i="9"/>
  <c r="C28" i="9"/>
  <c r="C29" i="9"/>
  <c r="C30" i="9"/>
  <c r="C31" i="9"/>
  <c r="C32" i="9"/>
  <c r="C33" i="9"/>
  <c r="C34" i="9"/>
  <c r="C35" i="9"/>
  <c r="C36" i="9"/>
  <c r="C37" i="9"/>
  <c r="C38" i="9"/>
  <c r="C39" i="9"/>
  <c r="C40" i="9"/>
  <c r="C41" i="9"/>
  <c r="C42" i="9"/>
  <c r="C43" i="9"/>
  <c r="C44" i="9"/>
  <c r="C45" i="9"/>
  <c r="C46" i="9"/>
  <c r="C47" i="9"/>
  <c r="C48" i="9"/>
  <c r="C49" i="9"/>
  <c r="C50" i="9"/>
  <c r="C51" i="9"/>
  <c r="C52" i="9"/>
  <c r="C53" i="9"/>
  <c r="C54" i="9"/>
  <c r="C55" i="9"/>
  <c r="C56" i="9"/>
  <c r="C57" i="9"/>
  <c r="C58" i="9"/>
  <c r="C59" i="9"/>
  <c r="C60" i="9"/>
  <c r="C61" i="9"/>
  <c r="C62" i="9"/>
  <c r="C63" i="9"/>
  <c r="C64" i="9"/>
  <c r="C65" i="9"/>
  <c r="C66" i="9"/>
  <c r="C67" i="9"/>
  <c r="C68" i="9"/>
  <c r="C69" i="9"/>
  <c r="C70" i="9"/>
  <c r="C71" i="9"/>
  <c r="C72" i="9"/>
  <c r="C73" i="9"/>
  <c r="C74" i="9"/>
  <c r="C75" i="9"/>
  <c r="C76" i="9"/>
  <c r="C77" i="9"/>
  <c r="C78" i="9"/>
  <c r="C79" i="9"/>
  <c r="C80" i="9"/>
  <c r="C81" i="9"/>
  <c r="C82" i="9"/>
  <c r="C83" i="9"/>
  <c r="C84" i="9"/>
  <c r="C85" i="9"/>
  <c r="C86" i="9"/>
  <c r="C87" i="9"/>
  <c r="C88" i="9"/>
  <c r="C89" i="9"/>
  <c r="C90" i="9"/>
  <c r="C91" i="9"/>
  <c r="C92" i="9"/>
  <c r="C93" i="9"/>
  <c r="C94" i="9"/>
  <c r="C95" i="9"/>
  <c r="C96" i="9"/>
  <c r="C97" i="9"/>
  <c r="C98" i="9"/>
  <c r="C99" i="9"/>
  <c r="C100" i="9"/>
  <c r="C101" i="9"/>
  <c r="C102" i="9"/>
  <c r="C103" i="9"/>
  <c r="C104" i="9"/>
  <c r="C105" i="9"/>
  <c r="C106" i="9"/>
  <c r="C107" i="9"/>
  <c r="C108" i="9"/>
  <c r="C109" i="9"/>
  <c r="C110" i="9"/>
  <c r="C111" i="9"/>
  <c r="C112" i="9"/>
  <c r="C113" i="9"/>
  <c r="C114" i="9"/>
  <c r="C115" i="9"/>
  <c r="C116" i="9"/>
  <c r="C117" i="9"/>
  <c r="C118" i="9"/>
  <c r="C119" i="9"/>
  <c r="C120" i="9"/>
  <c r="C121" i="9"/>
  <c r="C122" i="9"/>
  <c r="C123" i="9"/>
  <c r="C124" i="9"/>
  <c r="C125" i="9"/>
  <c r="C126" i="9"/>
  <c r="C127" i="9"/>
  <c r="C128" i="9"/>
  <c r="C129" i="9"/>
  <c r="C130" i="9"/>
  <c r="C131" i="9"/>
  <c r="C132" i="9"/>
  <c r="C133" i="9"/>
  <c r="C134" i="9"/>
  <c r="C135" i="9"/>
  <c r="C136" i="9"/>
  <c r="C137" i="9"/>
  <c r="C138" i="9"/>
  <c r="C139" i="9"/>
  <c r="C140" i="9"/>
  <c r="C141" i="9"/>
  <c r="C142" i="9"/>
  <c r="C143" i="9"/>
  <c r="C144" i="9"/>
  <c r="C145" i="9"/>
  <c r="C146" i="9"/>
  <c r="C147" i="9"/>
  <c r="C148" i="9"/>
  <c r="C149" i="9"/>
  <c r="C150" i="9"/>
  <c r="C151" i="9"/>
  <c r="C152" i="9"/>
  <c r="C153" i="9"/>
  <c r="C154" i="9"/>
  <c r="C155" i="9"/>
  <c r="C156" i="9"/>
  <c r="C157" i="9"/>
  <c r="C158" i="9"/>
  <c r="C159" i="9"/>
  <c r="C160" i="9"/>
  <c r="C161" i="9"/>
  <c r="C162" i="9"/>
  <c r="C163" i="9"/>
  <c r="C164" i="9"/>
  <c r="C165" i="9"/>
  <c r="C166" i="9"/>
  <c r="C167" i="9"/>
  <c r="C168" i="9"/>
  <c r="C169" i="9"/>
  <c r="C170" i="9"/>
  <c r="C171" i="9"/>
  <c r="C172" i="9"/>
  <c r="C173" i="9"/>
  <c r="C174" i="9"/>
  <c r="C175" i="9"/>
  <c r="C176" i="9"/>
  <c r="C177" i="9"/>
  <c r="C178" i="9"/>
  <c r="C179" i="9"/>
  <c r="C180" i="9"/>
  <c r="C181" i="9"/>
  <c r="C182" i="9"/>
  <c r="C183" i="9"/>
  <c r="C184" i="9"/>
  <c r="C185" i="9"/>
  <c r="C186" i="9"/>
  <c r="C187" i="9"/>
  <c r="C188" i="9"/>
  <c r="C189" i="9"/>
  <c r="C190" i="9"/>
  <c r="C191" i="9"/>
  <c r="C192" i="9"/>
  <c r="C193" i="9"/>
  <c r="C194" i="9"/>
  <c r="C195" i="9"/>
  <c r="C196" i="9"/>
  <c r="C197" i="9"/>
  <c r="C198" i="9"/>
  <c r="C199" i="9"/>
  <c r="C200" i="9"/>
  <c r="C201" i="9"/>
  <c r="C202" i="9"/>
  <c r="C203" i="9"/>
  <c r="C204" i="9"/>
  <c r="C205" i="9"/>
  <c r="C206" i="9"/>
  <c r="C207" i="9"/>
  <c r="C208" i="9"/>
  <c r="C209" i="9"/>
  <c r="C210" i="9"/>
  <c r="C211" i="9"/>
  <c r="C212" i="9"/>
  <c r="C213" i="9"/>
  <c r="C214" i="9"/>
  <c r="C215" i="9"/>
  <c r="C216" i="9"/>
  <c r="C217" i="9"/>
  <c r="C218" i="9"/>
  <c r="R18" i="9"/>
  <c r="M18" i="9"/>
  <c r="A18" i="9"/>
  <c r="C18" i="9"/>
  <c r="H18" i="9"/>
  <c r="S18" i="9"/>
  <c r="N18" i="9"/>
  <c r="I18" i="9"/>
  <c r="D18" i="9"/>
  <c r="Q116" i="9" l="1"/>
  <c r="B203" i="10"/>
  <c r="B177" i="10"/>
  <c r="B164" i="10"/>
  <c r="B151" i="10"/>
  <c r="B139" i="10"/>
  <c r="G191" i="10"/>
  <c r="Q172" i="9"/>
  <c r="T172" i="9" s="1"/>
  <c r="B204" i="10"/>
  <c r="B179" i="10"/>
  <c r="B153" i="10"/>
  <c r="B140" i="10"/>
  <c r="B127" i="10"/>
  <c r="B115" i="10"/>
  <c r="G13" i="13"/>
  <c r="B14" i="13"/>
  <c r="Q19" i="9"/>
  <c r="T19" i="9" s="1"/>
  <c r="B19" i="9"/>
  <c r="E19" i="9" s="1"/>
  <c r="B14" i="12"/>
  <c r="B15" i="10"/>
  <c r="L19" i="9"/>
  <c r="O19" i="9" s="1"/>
  <c r="B145" i="8"/>
  <c r="B141" i="5"/>
  <c r="G168" i="4"/>
  <c r="B137" i="13"/>
  <c r="B192" i="4"/>
  <c r="G104" i="4"/>
  <c r="B77" i="5"/>
  <c r="B183" i="7"/>
  <c r="B81" i="8"/>
  <c r="B169" i="12"/>
  <c r="B73" i="13"/>
  <c r="L204" i="9"/>
  <c r="O204" i="9" s="1"/>
  <c r="L172" i="9"/>
  <c r="L140" i="9"/>
  <c r="O140" i="9" s="1"/>
  <c r="L108" i="9"/>
  <c r="O108" i="9" s="1"/>
  <c r="Q28" i="9"/>
  <c r="T28" i="9" s="1"/>
  <c r="B208" i="10"/>
  <c r="B176" i="10"/>
  <c r="B144" i="10"/>
  <c r="B112" i="10"/>
  <c r="B80" i="10"/>
  <c r="B48" i="10"/>
  <c r="G176" i="10"/>
  <c r="G144" i="10"/>
  <c r="G48" i="10"/>
  <c r="B128" i="4"/>
  <c r="G40" i="4"/>
  <c r="B119" i="7"/>
  <c r="G203" i="11"/>
  <c r="B105" i="12"/>
  <c r="B212" i="3"/>
  <c r="B148" i="3"/>
  <c r="B64" i="4"/>
  <c r="B21" i="5"/>
  <c r="B55" i="7"/>
  <c r="G139" i="11"/>
  <c r="B41" i="12"/>
  <c r="B17" i="13"/>
  <c r="L212" i="9"/>
  <c r="O212" i="9" s="1"/>
  <c r="L180" i="9"/>
  <c r="O180" i="9" s="1"/>
  <c r="L148" i="9"/>
  <c r="Q36" i="9"/>
  <c r="B184" i="10"/>
  <c r="B152" i="10"/>
  <c r="B120" i="10"/>
  <c r="B88" i="10"/>
  <c r="B56" i="10"/>
  <c r="B24" i="10"/>
  <c r="G208" i="10"/>
  <c r="G184" i="10"/>
  <c r="G152" i="10"/>
  <c r="G120" i="10"/>
  <c r="G88" i="10"/>
  <c r="B84" i="3"/>
  <c r="B166" i="6"/>
  <c r="G75" i="11"/>
  <c r="G65" i="13"/>
  <c r="Q204" i="9"/>
  <c r="B102" i="6"/>
  <c r="B179" i="11"/>
  <c r="G46" i="9"/>
  <c r="Q54" i="9"/>
  <c r="Q44" i="9"/>
  <c r="B192" i="10"/>
  <c r="B160" i="10"/>
  <c r="B128" i="10"/>
  <c r="B96" i="10"/>
  <c r="B64" i="10"/>
  <c r="B32" i="10"/>
  <c r="G160" i="10"/>
  <c r="G128" i="10"/>
  <c r="G96" i="10"/>
  <c r="B38" i="6"/>
  <c r="B115" i="11"/>
  <c r="G19" i="11"/>
  <c r="B94" i="9"/>
  <c r="E94" i="9" s="1"/>
  <c r="G192" i="10"/>
  <c r="B205" i="5"/>
  <c r="B209" i="8"/>
  <c r="B51" i="11"/>
  <c r="B201" i="13"/>
  <c r="G17" i="13"/>
  <c r="B168" i="10"/>
  <c r="B136" i="10"/>
  <c r="B104" i="10"/>
  <c r="B72" i="10"/>
  <c r="B40" i="10"/>
  <c r="B156" i="3"/>
  <c r="B92" i="3"/>
  <c r="B28" i="3"/>
  <c r="B200" i="4"/>
  <c r="B136" i="4"/>
  <c r="B72" i="4"/>
  <c r="B24" i="4"/>
  <c r="G176" i="4"/>
  <c r="G112" i="4"/>
  <c r="G48" i="4"/>
  <c r="B213" i="5"/>
  <c r="B149" i="5"/>
  <c r="B85" i="5"/>
  <c r="B174" i="6"/>
  <c r="B110" i="6"/>
  <c r="B46" i="6"/>
  <c r="B191" i="7"/>
  <c r="B127" i="7"/>
  <c r="B63" i="7"/>
  <c r="B153" i="8"/>
  <c r="B89" i="8"/>
  <c r="B25" i="8"/>
  <c r="B187" i="11"/>
  <c r="B123" i="11"/>
  <c r="B59" i="11"/>
  <c r="G211" i="11"/>
  <c r="G147" i="11"/>
  <c r="G83" i="11"/>
  <c r="B177" i="12"/>
  <c r="B113" i="12"/>
  <c r="B49" i="12"/>
  <c r="B209" i="13"/>
  <c r="B145" i="13"/>
  <c r="B81" i="13"/>
  <c r="G73" i="13"/>
  <c r="B190" i="9"/>
  <c r="B142" i="9"/>
  <c r="B102" i="9"/>
  <c r="E102" i="9" s="1"/>
  <c r="G54" i="9"/>
  <c r="L142" i="9"/>
  <c r="O142" i="9" s="1"/>
  <c r="Q62" i="9"/>
  <c r="T62" i="9" s="1"/>
  <c r="B164" i="3"/>
  <c r="B100" i="3"/>
  <c r="B36" i="3"/>
  <c r="B208" i="4"/>
  <c r="B144" i="4"/>
  <c r="B80" i="4"/>
  <c r="G184" i="4"/>
  <c r="G120" i="4"/>
  <c r="G56" i="4"/>
  <c r="B157" i="5"/>
  <c r="B93" i="5"/>
  <c r="B29" i="5"/>
  <c r="B182" i="6"/>
  <c r="B118" i="6"/>
  <c r="B54" i="6"/>
  <c r="B199" i="7"/>
  <c r="B135" i="7"/>
  <c r="B71" i="7"/>
  <c r="B161" i="8"/>
  <c r="B97" i="8"/>
  <c r="B33" i="8"/>
  <c r="B195" i="11"/>
  <c r="B131" i="11"/>
  <c r="B67" i="11"/>
  <c r="G155" i="11"/>
  <c r="G91" i="11"/>
  <c r="G27" i="11"/>
  <c r="B185" i="12"/>
  <c r="B121" i="12"/>
  <c r="B57" i="12"/>
  <c r="B153" i="13"/>
  <c r="B89" i="13"/>
  <c r="B25" i="13"/>
  <c r="G81" i="13"/>
  <c r="B150" i="9"/>
  <c r="E150" i="9" s="1"/>
  <c r="G190" i="9"/>
  <c r="G102" i="9"/>
  <c r="G62" i="9"/>
  <c r="J62" i="9" s="1"/>
  <c r="G22" i="9"/>
  <c r="J22" i="9" s="1"/>
  <c r="L110" i="9"/>
  <c r="O110" i="9" s="1"/>
  <c r="Q102" i="9"/>
  <c r="G162" i="10"/>
  <c r="G128" i="4"/>
  <c r="G64" i="4"/>
  <c r="B165" i="5"/>
  <c r="B101" i="5"/>
  <c r="B37" i="5"/>
  <c r="B190" i="6"/>
  <c r="B126" i="6"/>
  <c r="B62" i="6"/>
  <c r="B207" i="7"/>
  <c r="B143" i="7"/>
  <c r="B79" i="7"/>
  <c r="B23" i="7"/>
  <c r="B169" i="8"/>
  <c r="B105" i="8"/>
  <c r="B41" i="8"/>
  <c r="B203" i="11"/>
  <c r="B139" i="11"/>
  <c r="B75" i="11"/>
  <c r="G163" i="11"/>
  <c r="G99" i="11"/>
  <c r="G35" i="11"/>
  <c r="B193" i="12"/>
  <c r="B129" i="12"/>
  <c r="B65" i="12"/>
  <c r="B17" i="12"/>
  <c r="B161" i="13"/>
  <c r="B97" i="13"/>
  <c r="B33" i="13"/>
  <c r="G89" i="13"/>
  <c r="G25" i="13"/>
  <c r="B158" i="9"/>
  <c r="B22" i="9"/>
  <c r="G110" i="9"/>
  <c r="J110" i="9" s="1"/>
  <c r="L190" i="9"/>
  <c r="O190" i="9" s="1"/>
  <c r="B18" i="10"/>
  <c r="G34" i="10"/>
  <c r="B180" i="3"/>
  <c r="B116" i="3"/>
  <c r="B52" i="3"/>
  <c r="B160" i="4"/>
  <c r="B96" i="4"/>
  <c r="B32" i="4"/>
  <c r="G200" i="4"/>
  <c r="G136" i="4"/>
  <c r="G72" i="4"/>
  <c r="G24" i="4"/>
  <c r="B173" i="5"/>
  <c r="B109" i="5"/>
  <c r="B45" i="5"/>
  <c r="B198" i="6"/>
  <c r="B134" i="6"/>
  <c r="B70" i="6"/>
  <c r="B215" i="7"/>
  <c r="B151" i="7"/>
  <c r="B87" i="7"/>
  <c r="B177" i="8"/>
  <c r="B113" i="8"/>
  <c r="B49" i="8"/>
  <c r="B211" i="11"/>
  <c r="B147" i="11"/>
  <c r="B83" i="11"/>
  <c r="B19" i="11"/>
  <c r="G171" i="11"/>
  <c r="G107" i="11"/>
  <c r="G43" i="11"/>
  <c r="B201" i="12"/>
  <c r="B137" i="12"/>
  <c r="B73" i="12"/>
  <c r="B169" i="13"/>
  <c r="B105" i="13"/>
  <c r="B41" i="13"/>
  <c r="G97" i="13"/>
  <c r="G33" i="13"/>
  <c r="B206" i="9"/>
  <c r="E206" i="9" s="1"/>
  <c r="B166" i="9"/>
  <c r="E166" i="9" s="1"/>
  <c r="B62" i="9"/>
  <c r="G118" i="9"/>
  <c r="J118" i="9" s="1"/>
  <c r="L198" i="9"/>
  <c r="O198" i="9" s="1"/>
  <c r="L158" i="9"/>
  <c r="O158" i="9" s="1"/>
  <c r="L38" i="9"/>
  <c r="O193" i="9"/>
  <c r="B172" i="3"/>
  <c r="B152" i="4"/>
  <c r="B188" i="3"/>
  <c r="B124" i="3"/>
  <c r="B60" i="3"/>
  <c r="B168" i="4"/>
  <c r="B104" i="4"/>
  <c r="B40" i="4"/>
  <c r="G208" i="4"/>
  <c r="G144" i="4"/>
  <c r="G80" i="4"/>
  <c r="B181" i="5"/>
  <c r="B117" i="5"/>
  <c r="B53" i="5"/>
  <c r="B206" i="6"/>
  <c r="B142" i="6"/>
  <c r="B78" i="6"/>
  <c r="B159" i="7"/>
  <c r="B95" i="7"/>
  <c r="B31" i="7"/>
  <c r="B185" i="8"/>
  <c r="B121" i="8"/>
  <c r="B57" i="8"/>
  <c r="B155" i="11"/>
  <c r="B91" i="11"/>
  <c r="B27" i="11"/>
  <c r="G179" i="11"/>
  <c r="G115" i="11"/>
  <c r="G51" i="11"/>
  <c r="B209" i="12"/>
  <c r="B145" i="12"/>
  <c r="B81" i="12"/>
  <c r="B177" i="13"/>
  <c r="B113" i="13"/>
  <c r="B49" i="13"/>
  <c r="G105" i="13"/>
  <c r="G41" i="13"/>
  <c r="B214" i="9"/>
  <c r="B70" i="9"/>
  <c r="G126" i="9"/>
  <c r="J126" i="9" s="1"/>
  <c r="L46" i="9"/>
  <c r="O46" i="9" s="1"/>
  <c r="Q118" i="9"/>
  <c r="T118" i="9" s="1"/>
  <c r="B186" i="10"/>
  <c r="B108" i="3"/>
  <c r="B44" i="3"/>
  <c r="B216" i="4"/>
  <c r="G192" i="4"/>
  <c r="B196" i="3"/>
  <c r="B132" i="3"/>
  <c r="B68" i="3"/>
  <c r="B20" i="3"/>
  <c r="B176" i="4"/>
  <c r="B112" i="4"/>
  <c r="B48" i="4"/>
  <c r="G216" i="4"/>
  <c r="G152" i="4"/>
  <c r="G88" i="4"/>
  <c r="B189" i="5"/>
  <c r="B125" i="5"/>
  <c r="B61" i="5"/>
  <c r="B214" i="6"/>
  <c r="B150" i="6"/>
  <c r="B86" i="6"/>
  <c r="B167" i="7"/>
  <c r="B103" i="7"/>
  <c r="B39" i="7"/>
  <c r="B193" i="8"/>
  <c r="B129" i="8"/>
  <c r="B65" i="8"/>
  <c r="B17" i="8"/>
  <c r="B163" i="11"/>
  <c r="B99" i="11"/>
  <c r="B35" i="11"/>
  <c r="G187" i="11"/>
  <c r="G123" i="11"/>
  <c r="G59" i="11"/>
  <c r="B153" i="12"/>
  <c r="B89" i="12"/>
  <c r="B25" i="12"/>
  <c r="B185" i="13"/>
  <c r="B121" i="13"/>
  <c r="B57" i="13"/>
  <c r="G113" i="13"/>
  <c r="G49" i="13"/>
  <c r="B126" i="9"/>
  <c r="E126" i="9" s="1"/>
  <c r="B78" i="9"/>
  <c r="B30" i="9"/>
  <c r="G166" i="9"/>
  <c r="J166" i="9" s="1"/>
  <c r="L86" i="9"/>
  <c r="B58" i="10"/>
  <c r="B88" i="4"/>
  <c r="B204" i="3"/>
  <c r="B140" i="3"/>
  <c r="B76" i="3"/>
  <c r="B184" i="4"/>
  <c r="B120" i="4"/>
  <c r="B56" i="4"/>
  <c r="G160" i="4"/>
  <c r="G96" i="4"/>
  <c r="G32" i="4"/>
  <c r="B197" i="5"/>
  <c r="B133" i="5"/>
  <c r="B69" i="5"/>
  <c r="B222" i="6"/>
  <c r="B158" i="6"/>
  <c r="B94" i="6"/>
  <c r="B30" i="6"/>
  <c r="B175" i="7"/>
  <c r="B111" i="7"/>
  <c r="B47" i="7"/>
  <c r="B201" i="8"/>
  <c r="B137" i="8"/>
  <c r="B73" i="8"/>
  <c r="B171" i="11"/>
  <c r="B107" i="11"/>
  <c r="B43" i="11"/>
  <c r="G195" i="11"/>
  <c r="G131" i="11"/>
  <c r="G67" i="11"/>
  <c r="B161" i="12"/>
  <c r="B97" i="12"/>
  <c r="B33" i="12"/>
  <c r="B193" i="13"/>
  <c r="B129" i="13"/>
  <c r="B65" i="13"/>
  <c r="G121" i="13"/>
  <c r="G57" i="13"/>
  <c r="B86" i="9"/>
  <c r="E86" i="9" s="1"/>
  <c r="B38" i="9"/>
  <c r="E38" i="9" s="1"/>
  <c r="G174" i="9"/>
  <c r="J174" i="9" s="1"/>
  <c r="G86" i="9"/>
  <c r="G38" i="9"/>
  <c r="J38" i="9" s="1"/>
  <c r="L214" i="9"/>
  <c r="O214" i="9" s="1"/>
  <c r="L94" i="9"/>
  <c r="O94" i="9" s="1"/>
  <c r="B17" i="10"/>
  <c r="B29" i="6"/>
  <c r="G18" i="11"/>
  <c r="G16" i="13"/>
  <c r="B26" i="4"/>
  <c r="B23" i="5"/>
  <c r="G19" i="13"/>
  <c r="B19" i="8"/>
  <c r="B19" i="12"/>
  <c r="B20" i="10"/>
  <c r="L24" i="9"/>
  <c r="B22" i="3"/>
  <c r="G26" i="4"/>
  <c r="G21" i="11"/>
  <c r="Q24" i="9"/>
  <c r="T24" i="9" s="1"/>
  <c r="B25" i="7"/>
  <c r="B24" i="9"/>
  <c r="G24" i="9"/>
  <c r="J24" i="9" s="1"/>
  <c r="B21" i="3"/>
  <c r="B18" i="13"/>
  <c r="B23" i="9"/>
  <c r="E23" i="9" s="1"/>
  <c r="L23" i="9"/>
  <c r="O23" i="9" s="1"/>
  <c r="B19" i="10"/>
  <c r="B18" i="8"/>
  <c r="G23" i="9"/>
  <c r="J23" i="9" s="1"/>
  <c r="G25" i="4"/>
  <c r="B18" i="12"/>
  <c r="G18" i="13"/>
  <c r="Q23" i="9"/>
  <c r="T23" i="9" s="1"/>
  <c r="E212" i="9"/>
  <c r="E203" i="9"/>
  <c r="E115" i="9"/>
  <c r="E104" i="9"/>
  <c r="E95" i="9"/>
  <c r="E68" i="9"/>
  <c r="E59" i="9"/>
  <c r="J217" i="9"/>
  <c r="J147" i="9"/>
  <c r="J108" i="9"/>
  <c r="J99" i="9"/>
  <c r="O169" i="9"/>
  <c r="O129" i="9"/>
  <c r="T72" i="9"/>
  <c r="T32" i="9"/>
  <c r="E77" i="9"/>
  <c r="J157" i="9"/>
  <c r="J117" i="9"/>
  <c r="T53" i="9"/>
  <c r="E143" i="9"/>
  <c r="E133" i="9"/>
  <c r="E124" i="9"/>
  <c r="E113" i="9"/>
  <c r="E76" i="9"/>
  <c r="E47" i="9"/>
  <c r="J175" i="9"/>
  <c r="J156" i="9"/>
  <c r="J135" i="9"/>
  <c r="O179" i="9"/>
  <c r="O28" i="9"/>
  <c r="T217" i="9"/>
  <c r="T102" i="9"/>
  <c r="T92" i="9"/>
  <c r="T81" i="9"/>
  <c r="T41" i="9"/>
  <c r="E190" i="9"/>
  <c r="E169" i="9"/>
  <c r="E160" i="9"/>
  <c r="E151" i="9"/>
  <c r="E142" i="9"/>
  <c r="E132" i="9"/>
  <c r="E123" i="9"/>
  <c r="E93" i="9"/>
  <c r="E84" i="9"/>
  <c r="E75" i="9"/>
  <c r="E65" i="9"/>
  <c r="E56" i="9"/>
  <c r="J193" i="9"/>
  <c r="J184" i="9"/>
  <c r="J165" i="9"/>
  <c r="J144" i="9"/>
  <c r="J28" i="9"/>
  <c r="O216" i="9"/>
  <c r="O207" i="9"/>
  <c r="O167" i="9"/>
  <c r="O56" i="9"/>
  <c r="O37" i="9"/>
  <c r="T184" i="9"/>
  <c r="T120" i="9"/>
  <c r="T111" i="9"/>
  <c r="T69" i="9"/>
  <c r="T60" i="9"/>
  <c r="T51" i="9"/>
  <c r="E29" i="9"/>
  <c r="T197" i="9"/>
  <c r="E217" i="9"/>
  <c r="E208" i="9"/>
  <c r="E199" i="9"/>
  <c r="E179" i="9"/>
  <c r="E168" i="9"/>
  <c r="E159" i="9"/>
  <c r="E141" i="9"/>
  <c r="E111" i="9"/>
  <c r="J203" i="9"/>
  <c r="J192" i="9"/>
  <c r="J183" i="9"/>
  <c r="J153" i="9"/>
  <c r="J64" i="9"/>
  <c r="J55" i="9"/>
  <c r="J46" i="9"/>
  <c r="J37" i="9"/>
  <c r="O205" i="9"/>
  <c r="O196" i="9"/>
  <c r="O187" i="9"/>
  <c r="O176" i="9"/>
  <c r="O76" i="9"/>
  <c r="O65" i="9"/>
  <c r="O25" i="9"/>
  <c r="T215" i="9"/>
  <c r="T129" i="9"/>
  <c r="T109" i="9"/>
  <c r="T100" i="9"/>
  <c r="T89" i="9"/>
  <c r="O149" i="9"/>
  <c r="E207" i="9"/>
  <c r="E197" i="9"/>
  <c r="E188" i="9"/>
  <c r="E177" i="9"/>
  <c r="E129" i="9"/>
  <c r="E120" i="9"/>
  <c r="J212" i="9"/>
  <c r="J201" i="9"/>
  <c r="J181" i="9"/>
  <c r="J172" i="9"/>
  <c r="J163" i="9"/>
  <c r="J73" i="9"/>
  <c r="J25" i="9"/>
  <c r="O85" i="9"/>
  <c r="O53" i="9"/>
  <c r="O44" i="9"/>
  <c r="O35" i="9"/>
  <c r="T160" i="9"/>
  <c r="E215" i="9"/>
  <c r="E196" i="9"/>
  <c r="E187" i="9"/>
  <c r="E157" i="9"/>
  <c r="E148" i="9"/>
  <c r="E139" i="9"/>
  <c r="E41" i="9"/>
  <c r="E32" i="9"/>
  <c r="J211" i="9"/>
  <c r="J190" i="9"/>
  <c r="J129" i="9"/>
  <c r="J120" i="9"/>
  <c r="J111" i="9"/>
  <c r="J92" i="9"/>
  <c r="J83" i="9"/>
  <c r="J53" i="9"/>
  <c r="J44" i="9"/>
  <c r="J35" i="9"/>
  <c r="O123" i="9"/>
  <c r="O112" i="9"/>
  <c r="O103" i="9"/>
  <c r="O73" i="9"/>
  <c r="T169" i="9"/>
  <c r="T137" i="9"/>
  <c r="T127" i="9"/>
  <c r="J206" i="9"/>
  <c r="E198" i="9"/>
  <c r="T182" i="9"/>
  <c r="T174" i="9"/>
  <c r="J158" i="9"/>
  <c r="J150" i="9"/>
  <c r="T142" i="9"/>
  <c r="E118" i="9"/>
  <c r="E110" i="9"/>
  <c r="J94" i="9"/>
  <c r="O78" i="9"/>
  <c r="J70" i="9"/>
  <c r="E54" i="9"/>
  <c r="T46" i="9"/>
  <c r="O30" i="9"/>
  <c r="E214" i="9"/>
  <c r="E205" i="9"/>
  <c r="E195" i="9"/>
  <c r="E175" i="9"/>
  <c r="E51" i="9"/>
  <c r="E40" i="9"/>
  <c r="E31" i="9"/>
  <c r="E22" i="9"/>
  <c r="J199" i="9"/>
  <c r="J139" i="9"/>
  <c r="J128" i="9"/>
  <c r="J119" i="9"/>
  <c r="J101" i="9"/>
  <c r="J71" i="9"/>
  <c r="O132" i="9"/>
  <c r="O101" i="9"/>
  <c r="O92" i="9"/>
  <c r="O83" i="9"/>
  <c r="T179" i="9"/>
  <c r="T157" i="9"/>
  <c r="T147" i="9"/>
  <c r="T35" i="9"/>
  <c r="E213" i="9"/>
  <c r="E204" i="9"/>
  <c r="E193" i="9"/>
  <c r="E184" i="9"/>
  <c r="E105" i="9"/>
  <c r="E96" i="9"/>
  <c r="E87" i="9"/>
  <c r="E78" i="9"/>
  <c r="E69" i="9"/>
  <c r="E60" i="9"/>
  <c r="E49" i="9"/>
  <c r="J208" i="9"/>
  <c r="J148" i="9"/>
  <c r="J137" i="9"/>
  <c r="J89" i="9"/>
  <c r="J80" i="9"/>
  <c r="O160" i="9"/>
  <c r="O151" i="9"/>
  <c r="O120" i="9"/>
  <c r="T188" i="9"/>
  <c r="T44" i="9"/>
  <c r="E211" i="9"/>
  <c r="E201" i="9"/>
  <c r="E192" i="9"/>
  <c r="E183" i="9"/>
  <c r="B174" i="9"/>
  <c r="E174" i="9" s="1"/>
  <c r="E165" i="9"/>
  <c r="E156" i="9"/>
  <c r="E147" i="9"/>
  <c r="E137" i="9"/>
  <c r="E128" i="9"/>
  <c r="E119" i="9"/>
  <c r="E101" i="9"/>
  <c r="E92" i="9"/>
  <c r="E83" i="9"/>
  <c r="E73" i="9"/>
  <c r="E64" i="9"/>
  <c r="E55" i="9"/>
  <c r="B46" i="9"/>
  <c r="E46" i="9" s="1"/>
  <c r="E37" i="9"/>
  <c r="E28" i="9"/>
  <c r="J216" i="9"/>
  <c r="J207" i="9"/>
  <c r="G198" i="9"/>
  <c r="J198" i="9" s="1"/>
  <c r="J189" i="9"/>
  <c r="J180" i="9"/>
  <c r="J171" i="9"/>
  <c r="J161" i="9"/>
  <c r="J152" i="9"/>
  <c r="J143" i="9"/>
  <c r="G134" i="9"/>
  <c r="J134" i="9" s="1"/>
  <c r="J125" i="9"/>
  <c r="J116" i="9"/>
  <c r="J107" i="9"/>
  <c r="J97" i="9"/>
  <c r="J88" i="9"/>
  <c r="J79" i="9"/>
  <c r="J61" i="9"/>
  <c r="J52" i="9"/>
  <c r="J43" i="9"/>
  <c r="J33" i="9"/>
  <c r="O213" i="9"/>
  <c r="O195" i="9"/>
  <c r="O185" i="9"/>
  <c r="O175" i="9"/>
  <c r="L166" i="9"/>
  <c r="O166" i="9" s="1"/>
  <c r="O157" i="9"/>
  <c r="O148" i="9"/>
  <c r="O139" i="9"/>
  <c r="O128" i="9"/>
  <c r="O119" i="9"/>
  <c r="L62" i="9"/>
  <c r="O62" i="9" s="1"/>
  <c r="O52" i="9"/>
  <c r="T213" i="9"/>
  <c r="T193" i="9"/>
  <c r="T175" i="9"/>
  <c r="Q166" i="9"/>
  <c r="T166" i="9" s="1"/>
  <c r="T156" i="9"/>
  <c r="T145" i="9"/>
  <c r="T136" i="9"/>
  <c r="Q126" i="9"/>
  <c r="T126" i="9" s="1"/>
  <c r="T117" i="9"/>
  <c r="T108" i="9"/>
  <c r="T99" i="9"/>
  <c r="Q78" i="9"/>
  <c r="T78" i="9" s="1"/>
  <c r="T31" i="9"/>
  <c r="B194" i="10"/>
  <c r="E209" i="9"/>
  <c r="E200" i="9"/>
  <c r="E191" i="9"/>
  <c r="B182" i="9"/>
  <c r="E182" i="9" s="1"/>
  <c r="E173" i="9"/>
  <c r="E164" i="9"/>
  <c r="E155" i="9"/>
  <c r="E145" i="9"/>
  <c r="E136" i="9"/>
  <c r="E127" i="9"/>
  <c r="E109" i="9"/>
  <c r="E100" i="9"/>
  <c r="E91" i="9"/>
  <c r="E81" i="9"/>
  <c r="E72" i="9"/>
  <c r="E63" i="9"/>
  <c r="E45" i="9"/>
  <c r="E36" i="9"/>
  <c r="E27" i="9"/>
  <c r="J215" i="9"/>
  <c r="J197" i="9"/>
  <c r="J188" i="9"/>
  <c r="J179" i="9"/>
  <c r="J169" i="9"/>
  <c r="J160" i="9"/>
  <c r="J151" i="9"/>
  <c r="G142" i="9"/>
  <c r="J142" i="9" s="1"/>
  <c r="J133" i="9"/>
  <c r="J124" i="9"/>
  <c r="J115" i="9"/>
  <c r="J105" i="9"/>
  <c r="J96" i="9"/>
  <c r="J87" i="9"/>
  <c r="G78" i="9"/>
  <c r="J78" i="9" s="1"/>
  <c r="J69" i="9"/>
  <c r="J60" i="9"/>
  <c r="J51" i="9"/>
  <c r="J41" i="9"/>
  <c r="J32" i="9"/>
  <c r="O203" i="9"/>
  <c r="O184" i="9"/>
  <c r="L174" i="9"/>
  <c r="O174" i="9" s="1"/>
  <c r="O165" i="9"/>
  <c r="O156" i="9"/>
  <c r="O147" i="9"/>
  <c r="O137" i="9"/>
  <c r="O117" i="9"/>
  <c r="O99" i="9"/>
  <c r="O89" i="9"/>
  <c r="O80" i="9"/>
  <c r="O71" i="9"/>
  <c r="O51" i="9"/>
  <c r="O41" i="9"/>
  <c r="O32" i="9"/>
  <c r="T212" i="9"/>
  <c r="T203" i="9"/>
  <c r="T192" i="9"/>
  <c r="T183" i="9"/>
  <c r="T165" i="9"/>
  <c r="T155" i="9"/>
  <c r="T144" i="9"/>
  <c r="T135" i="9"/>
  <c r="T87" i="9"/>
  <c r="T29" i="9"/>
  <c r="E181" i="9"/>
  <c r="E172" i="9"/>
  <c r="E163" i="9"/>
  <c r="E153" i="9"/>
  <c r="E144" i="9"/>
  <c r="E135" i="9"/>
  <c r="E117" i="9"/>
  <c r="E108" i="9"/>
  <c r="E99" i="9"/>
  <c r="E89" i="9"/>
  <c r="E80" i="9"/>
  <c r="E71" i="9"/>
  <c r="E62" i="9"/>
  <c r="E53" i="9"/>
  <c r="E44" i="9"/>
  <c r="E35" i="9"/>
  <c r="E25" i="9"/>
  <c r="G214" i="9"/>
  <c r="J214" i="9" s="1"/>
  <c r="J205" i="9"/>
  <c r="J196" i="9"/>
  <c r="J187" i="9"/>
  <c r="J177" i="9"/>
  <c r="J168" i="9"/>
  <c r="J159" i="9"/>
  <c r="J141" i="9"/>
  <c r="J132" i="9"/>
  <c r="J123" i="9"/>
  <c r="J113" i="9"/>
  <c r="J104" i="9"/>
  <c r="J95" i="9"/>
  <c r="J86" i="9"/>
  <c r="J77" i="9"/>
  <c r="J68" i="9"/>
  <c r="J59" i="9"/>
  <c r="J49" i="9"/>
  <c r="J40" i="9"/>
  <c r="J31" i="9"/>
  <c r="O211" i="9"/>
  <c r="O201" i="9"/>
  <c r="O192" i="9"/>
  <c r="O183" i="9"/>
  <c r="O155" i="9"/>
  <c r="L126" i="9"/>
  <c r="O126" i="9" s="1"/>
  <c r="O116" i="9"/>
  <c r="O69" i="9"/>
  <c r="O60" i="9"/>
  <c r="O49" i="9"/>
  <c r="O40" i="9"/>
  <c r="O31" i="9"/>
  <c r="O22" i="9"/>
  <c r="T211" i="9"/>
  <c r="T201" i="9"/>
  <c r="T191" i="9"/>
  <c r="T173" i="9"/>
  <c r="T164" i="9"/>
  <c r="T153" i="9"/>
  <c r="T133" i="9"/>
  <c r="T124" i="9"/>
  <c r="T115" i="9"/>
  <c r="T105" i="9"/>
  <c r="T96" i="9"/>
  <c r="T65" i="9"/>
  <c r="T56" i="9"/>
  <c r="T47" i="9"/>
  <c r="Q38" i="9"/>
  <c r="T38" i="9" s="1"/>
  <c r="B122" i="10"/>
  <c r="G210" i="10"/>
  <c r="E216" i="9"/>
  <c r="E189" i="9"/>
  <c r="E180" i="9"/>
  <c r="E171" i="9"/>
  <c r="E161" i="9"/>
  <c r="E152" i="9"/>
  <c r="B134" i="9"/>
  <c r="E134" i="9" s="1"/>
  <c r="E125" i="9"/>
  <c r="E116" i="9"/>
  <c r="E107" i="9"/>
  <c r="E97" i="9"/>
  <c r="E88" i="9"/>
  <c r="E79" i="9"/>
  <c r="E70" i="9"/>
  <c r="E61" i="9"/>
  <c r="E52" i="9"/>
  <c r="E43" i="9"/>
  <c r="E33" i="9"/>
  <c r="E24" i="9"/>
  <c r="J213" i="9"/>
  <c r="J204" i="9"/>
  <c r="J195" i="9"/>
  <c r="J185" i="9"/>
  <c r="J176" i="9"/>
  <c r="J167" i="9"/>
  <c r="J149" i="9"/>
  <c r="J140" i="9"/>
  <c r="J131" i="9"/>
  <c r="J121" i="9"/>
  <c r="J112" i="9"/>
  <c r="J103" i="9"/>
  <c r="J85" i="9"/>
  <c r="J76" i="9"/>
  <c r="J67" i="9"/>
  <c r="J57" i="9"/>
  <c r="J48" i="9"/>
  <c r="J39" i="9"/>
  <c r="G30" i="9"/>
  <c r="J30" i="9" s="1"/>
  <c r="O209" i="9"/>
  <c r="O200" i="9"/>
  <c r="O191" i="9"/>
  <c r="O181" i="9"/>
  <c r="O172" i="9"/>
  <c r="O163" i="9"/>
  <c r="O153" i="9"/>
  <c r="O144" i="9"/>
  <c r="O135" i="9"/>
  <c r="O115" i="9"/>
  <c r="O105" i="9"/>
  <c r="O96" i="9"/>
  <c r="O87" i="9"/>
  <c r="O68" i="9"/>
  <c r="O59" i="9"/>
  <c r="O48" i="9"/>
  <c r="O39" i="9"/>
  <c r="T209" i="9"/>
  <c r="T200" i="9"/>
  <c r="Q190" i="9"/>
  <c r="T190" i="9" s="1"/>
  <c r="T181" i="9"/>
  <c r="T163" i="9"/>
  <c r="T95" i="9"/>
  <c r="T84" i="9"/>
  <c r="T75" i="9"/>
  <c r="T64" i="9"/>
  <c r="T55" i="9"/>
  <c r="T37" i="9"/>
  <c r="T27" i="9"/>
  <c r="B210" i="10"/>
  <c r="J102" i="9"/>
  <c r="J93" i="9"/>
  <c r="J84" i="9"/>
  <c r="J75" i="9"/>
  <c r="J65" i="9"/>
  <c r="J56" i="9"/>
  <c r="J47" i="9"/>
  <c r="J29" i="9"/>
  <c r="O217" i="9"/>
  <c r="O208" i="9"/>
  <c r="O199" i="9"/>
  <c r="O133" i="9"/>
  <c r="O124" i="9"/>
  <c r="O113" i="9"/>
  <c r="O104" i="9"/>
  <c r="O95" i="9"/>
  <c r="O86" i="9"/>
  <c r="O77" i="9"/>
  <c r="O67" i="9"/>
  <c r="O57" i="9"/>
  <c r="O47" i="9"/>
  <c r="O38" i="9"/>
  <c r="O29" i="9"/>
  <c r="T208" i="9"/>
  <c r="T199" i="9"/>
  <c r="T151" i="9"/>
  <c r="T93" i="9"/>
  <c r="T83" i="9"/>
  <c r="T73" i="9"/>
  <c r="T63" i="9"/>
  <c r="T54" i="9"/>
  <c r="T45" i="9"/>
  <c r="T36" i="9"/>
  <c r="T25" i="9"/>
  <c r="T214" i="9"/>
  <c r="B202" i="10"/>
  <c r="G202" i="10"/>
  <c r="G194" i="10"/>
  <c r="Q198" i="9"/>
  <c r="T198" i="9" s="1"/>
  <c r="B178" i="10"/>
  <c r="G178" i="10"/>
  <c r="L182" i="9"/>
  <c r="O182" i="9" s="1"/>
  <c r="B170" i="10"/>
  <c r="G170" i="10"/>
  <c r="G154" i="10"/>
  <c r="Q158" i="9"/>
  <c r="T158" i="9" s="1"/>
  <c r="B154" i="10"/>
  <c r="G146" i="10"/>
  <c r="Q150" i="9"/>
  <c r="T150" i="9" s="1"/>
  <c r="B138" i="10"/>
  <c r="G138" i="10"/>
  <c r="G130" i="10"/>
  <c r="L134" i="9"/>
  <c r="O134" i="9" s="1"/>
  <c r="Q134" i="9"/>
  <c r="T134" i="9" s="1"/>
  <c r="B114" i="10"/>
  <c r="G114" i="10"/>
  <c r="L118" i="9"/>
  <c r="O118" i="9" s="1"/>
  <c r="B106" i="10"/>
  <c r="G106" i="10"/>
  <c r="G90" i="10"/>
  <c r="Q94" i="9"/>
  <c r="T94" i="9" s="1"/>
  <c r="B90" i="10"/>
  <c r="G82" i="10"/>
  <c r="Q86" i="9"/>
  <c r="T86" i="9" s="1"/>
  <c r="B74" i="10"/>
  <c r="G74" i="10"/>
  <c r="G66" i="10"/>
  <c r="L70" i="9"/>
  <c r="O70" i="9" s="1"/>
  <c r="Q70" i="9"/>
  <c r="T70" i="9" s="1"/>
  <c r="B50" i="10"/>
  <c r="G50" i="10"/>
  <c r="L54" i="9"/>
  <c r="O54" i="9" s="1"/>
  <c r="B42" i="10"/>
  <c r="G42" i="10"/>
  <c r="G26" i="10"/>
  <c r="Q30" i="9"/>
  <c r="T30" i="9" s="1"/>
  <c r="B26" i="10"/>
  <c r="G18" i="10"/>
  <c r="Q22" i="9"/>
  <c r="T22" i="9" s="1"/>
  <c r="E185" i="9"/>
  <c r="E176" i="9"/>
  <c r="E167" i="9"/>
  <c r="E158" i="9"/>
  <c r="E149" i="9"/>
  <c r="E140" i="9"/>
  <c r="E131" i="9"/>
  <c r="E121" i="9"/>
  <c r="E112" i="9"/>
  <c r="E103" i="9"/>
  <c r="E85" i="9"/>
  <c r="E67" i="9"/>
  <c r="E57" i="9"/>
  <c r="E48" i="9"/>
  <c r="E39" i="9"/>
  <c r="E30" i="9"/>
  <c r="J209" i="9"/>
  <c r="J200" i="9"/>
  <c r="J191" i="9"/>
  <c r="G182" i="9"/>
  <c r="J182" i="9" s="1"/>
  <c r="J173" i="9"/>
  <c r="J164" i="9"/>
  <c r="J155" i="9"/>
  <c r="J145" i="9"/>
  <c r="J136" i="9"/>
  <c r="J127" i="9"/>
  <c r="J109" i="9"/>
  <c r="J100" i="9"/>
  <c r="J91" i="9"/>
  <c r="J81" i="9"/>
  <c r="J72" i="9"/>
  <c r="J63" i="9"/>
  <c r="J54" i="9"/>
  <c r="J45" i="9"/>
  <c r="J36" i="9"/>
  <c r="J27" i="9"/>
  <c r="O215" i="9"/>
  <c r="L206" i="9"/>
  <c r="O206" i="9" s="1"/>
  <c r="O197" i="9"/>
  <c r="O188" i="9"/>
  <c r="O177" i="9"/>
  <c r="O168" i="9"/>
  <c r="O159" i="9"/>
  <c r="L150" i="9"/>
  <c r="O150" i="9" s="1"/>
  <c r="O141" i="9"/>
  <c r="O131" i="9"/>
  <c r="O121" i="9"/>
  <c r="O111" i="9"/>
  <c r="L102" i="9"/>
  <c r="O102" i="9" s="1"/>
  <c r="O93" i="9"/>
  <c r="O84" i="9"/>
  <c r="O75" i="9"/>
  <c r="O64" i="9"/>
  <c r="O55" i="9"/>
  <c r="O27" i="9"/>
  <c r="Q206" i="9"/>
  <c r="T206" i="9" s="1"/>
  <c r="T159" i="9"/>
  <c r="T148" i="9"/>
  <c r="T139" i="9"/>
  <c r="T128" i="9"/>
  <c r="T119" i="9"/>
  <c r="Q110" i="9"/>
  <c r="T110" i="9" s="1"/>
  <c r="T101" i="9"/>
  <c r="T91" i="9"/>
  <c r="T80" i="9"/>
  <c r="T71" i="9"/>
  <c r="B146" i="10"/>
  <c r="B66" i="10"/>
  <c r="G98" i="10"/>
  <c r="O173" i="9"/>
  <c r="O164" i="9"/>
  <c r="O145" i="9"/>
  <c r="O136" i="9"/>
  <c r="O127" i="9"/>
  <c r="O109" i="9"/>
  <c r="O100" i="9"/>
  <c r="O81" i="9"/>
  <c r="O72" i="9"/>
  <c r="O63" i="9"/>
  <c r="O45" i="9"/>
  <c r="O36" i="9"/>
  <c r="T216" i="9"/>
  <c r="T207" i="9"/>
  <c r="T189" i="9"/>
  <c r="T180" i="9"/>
  <c r="T171" i="9"/>
  <c r="T161" i="9"/>
  <c r="T152" i="9"/>
  <c r="T143" i="9"/>
  <c r="T125" i="9"/>
  <c r="T116" i="9"/>
  <c r="T107" i="9"/>
  <c r="T97" i="9"/>
  <c r="T88" i="9"/>
  <c r="T79" i="9"/>
  <c r="T61" i="9"/>
  <c r="T52" i="9"/>
  <c r="T43" i="9"/>
  <c r="T33" i="9"/>
  <c r="O189" i="9"/>
  <c r="O171" i="9"/>
  <c r="O161" i="9"/>
  <c r="O152" i="9"/>
  <c r="O143" i="9"/>
  <c r="O125" i="9"/>
  <c r="O107" i="9"/>
  <c r="O97" i="9"/>
  <c r="O88" i="9"/>
  <c r="O79" i="9"/>
  <c r="O61" i="9"/>
  <c r="O43" i="9"/>
  <c r="O33" i="9"/>
  <c r="O24" i="9"/>
  <c r="T205" i="9"/>
  <c r="T196" i="9"/>
  <c r="T187" i="9"/>
  <c r="T177" i="9"/>
  <c r="T168" i="9"/>
  <c r="T141" i="9"/>
  <c r="T132" i="9"/>
  <c r="T123" i="9"/>
  <c r="T113" i="9"/>
  <c r="T104" i="9"/>
  <c r="T77" i="9"/>
  <c r="T68" i="9"/>
  <c r="T59" i="9"/>
  <c r="T49" i="9"/>
  <c r="T40" i="9"/>
  <c r="T204" i="9"/>
  <c r="T195" i="9"/>
  <c r="T185" i="9"/>
  <c r="T176" i="9"/>
  <c r="T167" i="9"/>
  <c r="T149" i="9"/>
  <c r="T140" i="9"/>
  <c r="T131" i="9"/>
  <c r="T121" i="9"/>
  <c r="T112" i="9"/>
  <c r="T103" i="9"/>
  <c r="T85" i="9"/>
  <c r="T76" i="9"/>
  <c r="T67" i="9"/>
  <c r="T57" i="9"/>
  <c r="T48" i="9"/>
  <c r="T39" i="9"/>
  <c r="J212" i="10"/>
  <c r="E21" i="9"/>
  <c r="Q21" i="9"/>
  <c r="T21" i="9" s="1"/>
  <c r="G23" i="4"/>
  <c r="B18" i="11"/>
  <c r="L21" i="9"/>
  <c r="O21" i="9" s="1"/>
  <c r="B16" i="8"/>
  <c r="B23" i="4"/>
  <c r="G21" i="9"/>
  <c r="J21" i="9" s="1"/>
  <c r="B22" i="7"/>
  <c r="B16" i="13"/>
  <c r="G17" i="10"/>
  <c r="B19" i="3"/>
  <c r="B16" i="12"/>
  <c r="O20" i="9"/>
  <c r="G17" i="11"/>
  <c r="G20" i="9"/>
  <c r="J20" i="9" s="1"/>
  <c r="B15" i="8"/>
  <c r="B17" i="11"/>
  <c r="B20" i="9"/>
  <c r="E20" i="9" s="1"/>
  <c r="B21" i="7"/>
  <c r="G15" i="13"/>
  <c r="B19" i="5"/>
  <c r="B28" i="6"/>
  <c r="G22" i="4"/>
  <c r="B22" i="4"/>
  <c r="B16" i="10"/>
  <c r="B18" i="3"/>
  <c r="B15" i="13"/>
  <c r="Q20" i="9"/>
  <c r="T20" i="9" s="1"/>
  <c r="J19" i="9"/>
  <c r="G206" i="10"/>
  <c r="B206" i="10"/>
  <c r="Q210" i="9"/>
  <c r="T210" i="9" s="1"/>
  <c r="L210" i="9"/>
  <c r="O210" i="9" s="1"/>
  <c r="G210" i="9"/>
  <c r="J210" i="9" s="1"/>
  <c r="G190" i="10"/>
  <c r="B190" i="10"/>
  <c r="Q194" i="9"/>
  <c r="T194" i="9" s="1"/>
  <c r="L194" i="9"/>
  <c r="O194" i="9" s="1"/>
  <c r="G194" i="9"/>
  <c r="J194" i="9" s="1"/>
  <c r="G174" i="10"/>
  <c r="B174" i="10"/>
  <c r="Q178" i="9"/>
  <c r="T178" i="9" s="1"/>
  <c r="L178" i="9"/>
  <c r="O178" i="9" s="1"/>
  <c r="G178" i="9"/>
  <c r="J178" i="9" s="1"/>
  <c r="G158" i="10"/>
  <c r="B158" i="10"/>
  <c r="Q162" i="9"/>
  <c r="T162" i="9" s="1"/>
  <c r="L162" i="9"/>
  <c r="O162" i="9" s="1"/>
  <c r="G162" i="9"/>
  <c r="J162" i="9" s="1"/>
  <c r="G142" i="10"/>
  <c r="B142" i="10"/>
  <c r="B141" i="13"/>
  <c r="Q146" i="9"/>
  <c r="T146" i="9" s="1"/>
  <c r="L146" i="9"/>
  <c r="O146" i="9" s="1"/>
  <c r="G146" i="9"/>
  <c r="J146" i="9" s="1"/>
  <c r="G126" i="10"/>
  <c r="B126" i="10"/>
  <c r="B125" i="13"/>
  <c r="Q130" i="9"/>
  <c r="T130" i="9" s="1"/>
  <c r="L130" i="9"/>
  <c r="O130" i="9" s="1"/>
  <c r="G130" i="9"/>
  <c r="J130" i="9" s="1"/>
  <c r="G110" i="10"/>
  <c r="B110" i="10"/>
  <c r="B109" i="13"/>
  <c r="Q114" i="9"/>
  <c r="T114" i="9" s="1"/>
  <c r="L114" i="9"/>
  <c r="O114" i="9" s="1"/>
  <c r="G114" i="9"/>
  <c r="J114" i="9" s="1"/>
  <c r="G94" i="10"/>
  <c r="B94" i="10"/>
  <c r="B93" i="13"/>
  <c r="Q98" i="9"/>
  <c r="T98" i="9" s="1"/>
  <c r="L98" i="9"/>
  <c r="O98" i="9" s="1"/>
  <c r="G98" i="9"/>
  <c r="J98" i="9" s="1"/>
  <c r="G78" i="10"/>
  <c r="B78" i="10"/>
  <c r="B77" i="13"/>
  <c r="Q82" i="9"/>
  <c r="T82" i="9" s="1"/>
  <c r="L82" i="9"/>
  <c r="O82" i="9" s="1"/>
  <c r="G82" i="9"/>
  <c r="J82" i="9" s="1"/>
  <c r="G62" i="10"/>
  <c r="B62" i="10"/>
  <c r="B61" i="13"/>
  <c r="Q66" i="9"/>
  <c r="T66" i="9" s="1"/>
  <c r="L66" i="9"/>
  <c r="O66" i="9" s="1"/>
  <c r="G66" i="9"/>
  <c r="J66" i="9" s="1"/>
  <c r="B66" i="9"/>
  <c r="E66" i="9" s="1"/>
  <c r="G46" i="10"/>
  <c r="B46" i="10"/>
  <c r="B45" i="13"/>
  <c r="Q50" i="9"/>
  <c r="T50" i="9" s="1"/>
  <c r="L50" i="9"/>
  <c r="O50" i="9" s="1"/>
  <c r="G50" i="9"/>
  <c r="J50" i="9" s="1"/>
  <c r="B50" i="9"/>
  <c r="E50" i="9" s="1"/>
  <c r="G30" i="10"/>
  <c r="B30" i="10"/>
  <c r="B29" i="13"/>
  <c r="Q34" i="9"/>
  <c r="T34" i="9" s="1"/>
  <c r="L34" i="9"/>
  <c r="O34" i="9" s="1"/>
  <c r="G34" i="9"/>
  <c r="J34" i="9" s="1"/>
  <c r="B34" i="9"/>
  <c r="E34" i="9" s="1"/>
  <c r="G214" i="10"/>
  <c r="B214" i="10"/>
  <c r="Q218" i="9"/>
  <c r="T218" i="9" s="1"/>
  <c r="L218" i="9"/>
  <c r="O218" i="9" s="1"/>
  <c r="G218" i="9"/>
  <c r="J218" i="9" s="1"/>
  <c r="G198" i="10"/>
  <c r="B198" i="10"/>
  <c r="Q202" i="9"/>
  <c r="T202" i="9" s="1"/>
  <c r="L202" i="9"/>
  <c r="O202" i="9" s="1"/>
  <c r="G202" i="9"/>
  <c r="J202" i="9" s="1"/>
  <c r="G182" i="10"/>
  <c r="B182" i="10"/>
  <c r="Q186" i="9"/>
  <c r="T186" i="9" s="1"/>
  <c r="L186" i="9"/>
  <c r="O186" i="9" s="1"/>
  <c r="G186" i="9"/>
  <c r="J186" i="9" s="1"/>
  <c r="G166" i="10"/>
  <c r="B166" i="10"/>
  <c r="Q170" i="9"/>
  <c r="T170" i="9" s="1"/>
  <c r="L170" i="9"/>
  <c r="O170" i="9" s="1"/>
  <c r="G170" i="9"/>
  <c r="J170" i="9" s="1"/>
  <c r="G150" i="10"/>
  <c r="B150" i="10"/>
  <c r="Q154" i="9"/>
  <c r="T154" i="9" s="1"/>
  <c r="L154" i="9"/>
  <c r="O154" i="9" s="1"/>
  <c r="G154" i="9"/>
  <c r="J154" i="9" s="1"/>
  <c r="G134" i="10"/>
  <c r="B134" i="10"/>
  <c r="B133" i="13"/>
  <c r="Q138" i="9"/>
  <c r="T138" i="9" s="1"/>
  <c r="L138" i="9"/>
  <c r="O138" i="9" s="1"/>
  <c r="G138" i="9"/>
  <c r="J138" i="9" s="1"/>
  <c r="G118" i="10"/>
  <c r="B118" i="10"/>
  <c r="B117" i="13"/>
  <c r="Q122" i="9"/>
  <c r="T122" i="9" s="1"/>
  <c r="L122" i="9"/>
  <c r="O122" i="9" s="1"/>
  <c r="G122" i="9"/>
  <c r="J122" i="9" s="1"/>
  <c r="G102" i="10"/>
  <c r="B102" i="10"/>
  <c r="B101" i="13"/>
  <c r="Q106" i="9"/>
  <c r="T106" i="9" s="1"/>
  <c r="L106" i="9"/>
  <c r="O106" i="9" s="1"/>
  <c r="G106" i="9"/>
  <c r="J106" i="9" s="1"/>
  <c r="G86" i="10"/>
  <c r="B86" i="10"/>
  <c r="B85" i="13"/>
  <c r="Q90" i="9"/>
  <c r="T90" i="9" s="1"/>
  <c r="L90" i="9"/>
  <c r="O90" i="9" s="1"/>
  <c r="G90" i="9"/>
  <c r="J90" i="9" s="1"/>
  <c r="G70" i="10"/>
  <c r="B70" i="10"/>
  <c r="B69" i="13"/>
  <c r="Q74" i="9"/>
  <c r="T74" i="9" s="1"/>
  <c r="L74" i="9"/>
  <c r="O74" i="9" s="1"/>
  <c r="G74" i="9"/>
  <c r="J74" i="9" s="1"/>
  <c r="B74" i="9"/>
  <c r="E74" i="9" s="1"/>
  <c r="G54" i="10"/>
  <c r="B54" i="10"/>
  <c r="B53" i="13"/>
  <c r="Q58" i="9"/>
  <c r="T58" i="9" s="1"/>
  <c r="L58" i="9"/>
  <c r="O58" i="9" s="1"/>
  <c r="G58" i="9"/>
  <c r="J58" i="9" s="1"/>
  <c r="B58" i="9"/>
  <c r="E58" i="9" s="1"/>
  <c r="G38" i="10"/>
  <c r="B38" i="10"/>
  <c r="B37" i="13"/>
  <c r="Q42" i="9"/>
  <c r="T42" i="9" s="1"/>
  <c r="L42" i="9"/>
  <c r="O42" i="9" s="1"/>
  <c r="G42" i="9"/>
  <c r="J42" i="9" s="1"/>
  <c r="B42" i="9"/>
  <c r="E42" i="9" s="1"/>
  <c r="G22" i="10"/>
  <c r="B22" i="10"/>
  <c r="B21" i="13"/>
  <c r="Q26" i="9"/>
  <c r="T26" i="9" s="1"/>
  <c r="L26" i="9"/>
  <c r="O26" i="9" s="1"/>
  <c r="G26" i="9"/>
  <c r="J26" i="9" s="1"/>
  <c r="B26" i="9"/>
  <c r="E26" i="9" s="1"/>
  <c r="B216" i="3"/>
  <c r="B208" i="3"/>
  <c r="B200" i="3"/>
  <c r="B192" i="3"/>
  <c r="B184" i="3"/>
  <c r="B176" i="3"/>
  <c r="B168" i="3"/>
  <c r="B160" i="3"/>
  <c r="B152" i="3"/>
  <c r="B144" i="3"/>
  <c r="B136" i="3"/>
  <c r="B128" i="3"/>
  <c r="B120" i="3"/>
  <c r="B112" i="3"/>
  <c r="B104" i="3"/>
  <c r="B96" i="3"/>
  <c r="B88" i="3"/>
  <c r="B80" i="3"/>
  <c r="B72" i="3"/>
  <c r="B64" i="3"/>
  <c r="B56" i="3"/>
  <c r="B48" i="3"/>
  <c r="B40" i="3"/>
  <c r="B32" i="3"/>
  <c r="B24" i="3"/>
  <c r="B220" i="4"/>
  <c r="B212" i="4"/>
  <c r="B204" i="4"/>
  <c r="B196" i="4"/>
  <c r="B188" i="4"/>
  <c r="B180" i="4"/>
  <c r="B172" i="4"/>
  <c r="B164" i="4"/>
  <c r="B156" i="4"/>
  <c r="B148" i="4"/>
  <c r="B140" i="4"/>
  <c r="B132" i="4"/>
  <c r="B124" i="4"/>
  <c r="B116" i="4"/>
  <c r="B108" i="4"/>
  <c r="B100" i="4"/>
  <c r="B92" i="4"/>
  <c r="B84" i="4"/>
  <c r="B76" i="4"/>
  <c r="B68" i="4"/>
  <c r="B60" i="4"/>
  <c r="B52" i="4"/>
  <c r="B44" i="4"/>
  <c r="B36" i="4"/>
  <c r="B28" i="4"/>
  <c r="G220" i="4"/>
  <c r="G212" i="4"/>
  <c r="G204" i="4"/>
  <c r="G196" i="4"/>
  <c r="G188" i="4"/>
  <c r="G180" i="4"/>
  <c r="G172" i="4"/>
  <c r="G164" i="4"/>
  <c r="G156" i="4"/>
  <c r="G148" i="4"/>
  <c r="G140" i="4"/>
  <c r="G132" i="4"/>
  <c r="G124" i="4"/>
  <c r="G116" i="4"/>
  <c r="G108" i="4"/>
  <c r="G100" i="4"/>
  <c r="G92" i="4"/>
  <c r="G84" i="4"/>
  <c r="G76" i="4"/>
  <c r="G68" i="4"/>
  <c r="G60" i="4"/>
  <c r="G52" i="4"/>
  <c r="G44" i="4"/>
  <c r="G36" i="4"/>
  <c r="G28" i="4"/>
  <c r="B217" i="5"/>
  <c r="B209" i="5"/>
  <c r="B201" i="5"/>
  <c r="B193" i="5"/>
  <c r="B185" i="5"/>
  <c r="B177" i="5"/>
  <c r="B169" i="5"/>
  <c r="B161" i="5"/>
  <c r="B153" i="5"/>
  <c r="B145" i="5"/>
  <c r="B137" i="5"/>
  <c r="B129" i="5"/>
  <c r="B121" i="5"/>
  <c r="B113" i="5"/>
  <c r="B105" i="5"/>
  <c r="B97" i="5"/>
  <c r="B89" i="5"/>
  <c r="B81" i="5"/>
  <c r="B73" i="5"/>
  <c r="B65" i="5"/>
  <c r="B57" i="5"/>
  <c r="B49" i="5"/>
  <c r="B41" i="5"/>
  <c r="B33" i="5"/>
  <c r="B25" i="5"/>
  <c r="B226" i="6"/>
  <c r="B218" i="6"/>
  <c r="B210" i="6"/>
  <c r="B202" i="6"/>
  <c r="B194" i="6"/>
  <c r="B186" i="6"/>
  <c r="B178" i="6"/>
  <c r="B170" i="6"/>
  <c r="B162" i="6"/>
  <c r="B154" i="6"/>
  <c r="B146" i="6"/>
  <c r="B138" i="6"/>
  <c r="B130" i="6"/>
  <c r="B122" i="6"/>
  <c r="B114" i="6"/>
  <c r="B106" i="6"/>
  <c r="B98" i="6"/>
  <c r="B90" i="6"/>
  <c r="B82" i="6"/>
  <c r="B74" i="6"/>
  <c r="B66" i="6"/>
  <c r="B58" i="6"/>
  <c r="B50" i="6"/>
  <c r="B42" i="6"/>
  <c r="B34" i="6"/>
  <c r="B219" i="7"/>
  <c r="B211" i="7"/>
  <c r="B203" i="7"/>
  <c r="B195" i="7"/>
  <c r="B187" i="7"/>
  <c r="B179" i="7"/>
  <c r="B171" i="7"/>
  <c r="B163" i="7"/>
  <c r="B155" i="7"/>
  <c r="B147" i="7"/>
  <c r="B139" i="7"/>
  <c r="B131" i="7"/>
  <c r="B123" i="7"/>
  <c r="B115" i="7"/>
  <c r="B107" i="7"/>
  <c r="B99" i="7"/>
  <c r="B91" i="7"/>
  <c r="B83" i="7"/>
  <c r="B75" i="7"/>
  <c r="B67" i="7"/>
  <c r="B59" i="7"/>
  <c r="B51" i="7"/>
  <c r="B43" i="7"/>
  <c r="B35" i="7"/>
  <c r="B27" i="7"/>
  <c r="B213" i="8"/>
  <c r="B205" i="8"/>
  <c r="B197" i="8"/>
  <c r="B189" i="8"/>
  <c r="B181" i="8"/>
  <c r="B173" i="8"/>
  <c r="B165" i="8"/>
  <c r="B157" i="8"/>
  <c r="B149" i="8"/>
  <c r="B141" i="8"/>
  <c r="B133" i="8"/>
  <c r="B125" i="8"/>
  <c r="B117" i="8"/>
  <c r="B109" i="8"/>
  <c r="B101" i="8"/>
  <c r="B93" i="8"/>
  <c r="B85" i="8"/>
  <c r="B77" i="8"/>
  <c r="B69" i="8"/>
  <c r="B61" i="8"/>
  <c r="B53" i="8"/>
  <c r="B45" i="8"/>
  <c r="B37" i="8"/>
  <c r="B29" i="8"/>
  <c r="B21" i="8"/>
  <c r="B215" i="11"/>
  <c r="B207" i="11"/>
  <c r="B199" i="11"/>
  <c r="B191" i="11"/>
  <c r="B183" i="11"/>
  <c r="B175" i="11"/>
  <c r="B167" i="11"/>
  <c r="B159" i="11"/>
  <c r="B151" i="11"/>
  <c r="B143" i="11"/>
  <c r="B135" i="11"/>
  <c r="B127" i="11"/>
  <c r="B119" i="11"/>
  <c r="B111" i="11"/>
  <c r="B103" i="11"/>
  <c r="B95" i="11"/>
  <c r="B87" i="11"/>
  <c r="B79" i="11"/>
  <c r="B71" i="11"/>
  <c r="B63" i="11"/>
  <c r="B55" i="11"/>
  <c r="B47" i="11"/>
  <c r="B39" i="11"/>
  <c r="B31" i="11"/>
  <c r="B23" i="11"/>
  <c r="G215" i="11"/>
  <c r="G207" i="11"/>
  <c r="G199" i="11"/>
  <c r="G191" i="11"/>
  <c r="G183" i="11"/>
  <c r="G175" i="11"/>
  <c r="G167" i="11"/>
  <c r="G159" i="11"/>
  <c r="G151" i="11"/>
  <c r="G143" i="11"/>
  <c r="G135" i="11"/>
  <c r="G127" i="11"/>
  <c r="G119" i="11"/>
  <c r="G111" i="11"/>
  <c r="G103" i="11"/>
  <c r="G95" i="11"/>
  <c r="G87" i="11"/>
  <c r="G79" i="11"/>
  <c r="G71" i="11"/>
  <c r="G63" i="11"/>
  <c r="G55" i="11"/>
  <c r="G47" i="11"/>
  <c r="G39" i="11"/>
  <c r="G31" i="11"/>
  <c r="G23" i="11"/>
  <c r="B213" i="12"/>
  <c r="B205" i="12"/>
  <c r="B197" i="12"/>
  <c r="B189" i="12"/>
  <c r="B181" i="12"/>
  <c r="B173" i="12"/>
  <c r="B165" i="12"/>
  <c r="B157" i="12"/>
  <c r="B149" i="12"/>
  <c r="B141" i="12"/>
  <c r="B133" i="12"/>
  <c r="B125" i="12"/>
  <c r="B117" i="12"/>
  <c r="B109" i="12"/>
  <c r="B101" i="12"/>
  <c r="B93" i="12"/>
  <c r="B85" i="12"/>
  <c r="B77" i="12"/>
  <c r="B69" i="12"/>
  <c r="B61" i="12"/>
  <c r="B53" i="12"/>
  <c r="B45" i="12"/>
  <c r="B37" i="12"/>
  <c r="B29" i="12"/>
  <c r="B21" i="12"/>
  <c r="B213" i="13"/>
  <c r="B205" i="13"/>
  <c r="B197" i="13"/>
  <c r="B189" i="13"/>
  <c r="B181" i="13"/>
  <c r="B173" i="13"/>
  <c r="B165" i="13"/>
  <c r="B157" i="13"/>
  <c r="B149" i="13"/>
  <c r="G125" i="13"/>
  <c r="G117" i="13"/>
  <c r="G109" i="13"/>
  <c r="G101" i="13"/>
  <c r="G93" i="13"/>
  <c r="G85" i="13"/>
  <c r="G77" i="13"/>
  <c r="G69" i="13"/>
  <c r="G61" i="13"/>
  <c r="G53" i="13"/>
  <c r="G45" i="13"/>
  <c r="G37" i="13"/>
  <c r="G29" i="13"/>
  <c r="G21" i="13"/>
  <c r="B218" i="9"/>
  <c r="E218" i="9" s="1"/>
  <c r="B210" i="9"/>
  <c r="E210" i="9" s="1"/>
  <c r="B202" i="9"/>
  <c r="E202" i="9" s="1"/>
  <c r="B194" i="9"/>
  <c r="E194" i="9" s="1"/>
  <c r="B186" i="9"/>
  <c r="E186" i="9" s="1"/>
  <c r="B178" i="9"/>
  <c r="E178" i="9" s="1"/>
  <c r="B170" i="9"/>
  <c r="E170" i="9" s="1"/>
  <c r="B162" i="9"/>
  <c r="E162" i="9" s="1"/>
  <c r="B154" i="9"/>
  <c r="E154" i="9" s="1"/>
  <c r="B146" i="9"/>
  <c r="E146" i="9" s="1"/>
  <c r="B138" i="9"/>
  <c r="E138" i="9" s="1"/>
  <c r="B130" i="9"/>
  <c r="E130" i="9" s="1"/>
  <c r="B122" i="9"/>
  <c r="E122" i="9" s="1"/>
  <c r="B114" i="9"/>
  <c r="E114" i="9" s="1"/>
  <c r="B106" i="9"/>
  <c r="E106" i="9" s="1"/>
  <c r="B98" i="9"/>
  <c r="E98" i="9" s="1"/>
  <c r="B90" i="9"/>
  <c r="E90" i="9" s="1"/>
  <c r="B82" i="9"/>
  <c r="E82" i="9" s="1"/>
  <c r="B19" i="7"/>
  <c r="B13" i="8"/>
  <c r="B18" i="9"/>
  <c r="E18" i="9" s="1"/>
  <c r="B16" i="3"/>
  <c r="G18" i="9"/>
  <c r="J18" i="9" s="1"/>
  <c r="B15" i="11"/>
  <c r="L18" i="9"/>
  <c r="O18" i="9" s="1"/>
  <c r="B20" i="4"/>
  <c r="G15" i="11"/>
  <c r="Q18" i="9"/>
  <c r="T18" i="9" s="1"/>
  <c r="G20" i="4"/>
  <c r="B13" i="12"/>
  <c r="B14" i="10"/>
  <c r="B17" i="5"/>
  <c r="B13" i="13"/>
  <c r="I15" i="10"/>
  <c r="I16" i="10"/>
  <c r="I17" i="10"/>
  <c r="I18" i="10"/>
  <c r="I19" i="10"/>
  <c r="I20" i="10"/>
  <c r="I21" i="10"/>
  <c r="I22" i="10"/>
  <c r="I23" i="10"/>
  <c r="I24" i="10"/>
  <c r="I25" i="10"/>
  <c r="I26" i="10"/>
  <c r="I27" i="10"/>
  <c r="I28" i="10"/>
  <c r="I29" i="10"/>
  <c r="I30" i="10"/>
  <c r="I31" i="10"/>
  <c r="I32" i="10"/>
  <c r="I33" i="10"/>
  <c r="I34" i="10"/>
  <c r="I35" i="10"/>
  <c r="I36" i="10"/>
  <c r="I37" i="10"/>
  <c r="I38" i="10"/>
  <c r="I39" i="10"/>
  <c r="I40" i="10"/>
  <c r="I41" i="10"/>
  <c r="I42" i="10"/>
  <c r="I43" i="10"/>
  <c r="I44" i="10"/>
  <c r="I45" i="10"/>
  <c r="I46" i="10"/>
  <c r="I47" i="10"/>
  <c r="I48" i="10"/>
  <c r="I49" i="10"/>
  <c r="I50" i="10"/>
  <c r="I51" i="10"/>
  <c r="I52" i="10"/>
  <c r="I53" i="10"/>
  <c r="I54" i="10"/>
  <c r="I55" i="10"/>
  <c r="I56" i="10"/>
  <c r="I57" i="10"/>
  <c r="I58" i="10"/>
  <c r="I59" i="10"/>
  <c r="I60" i="10"/>
  <c r="I61" i="10"/>
  <c r="I62" i="10"/>
  <c r="I63" i="10"/>
  <c r="I64" i="10"/>
  <c r="I65" i="10"/>
  <c r="I66" i="10"/>
  <c r="I67" i="10"/>
  <c r="I68" i="10"/>
  <c r="I69" i="10"/>
  <c r="I70" i="10"/>
  <c r="I71" i="10"/>
  <c r="I72" i="10"/>
  <c r="I73" i="10"/>
  <c r="I74" i="10"/>
  <c r="I75" i="10"/>
  <c r="I76" i="10"/>
  <c r="I77" i="10"/>
  <c r="I78" i="10"/>
  <c r="I79" i="10"/>
  <c r="I80" i="10"/>
  <c r="I81" i="10"/>
  <c r="I82" i="10"/>
  <c r="I83" i="10"/>
  <c r="I84" i="10"/>
  <c r="I85" i="10"/>
  <c r="I86" i="10"/>
  <c r="I87" i="10"/>
  <c r="I88" i="10"/>
  <c r="I89" i="10"/>
  <c r="I90" i="10"/>
  <c r="I91" i="10"/>
  <c r="I92" i="10"/>
  <c r="I93" i="10"/>
  <c r="I94" i="10"/>
  <c r="I95" i="10"/>
  <c r="I96" i="10"/>
  <c r="I97" i="10"/>
  <c r="I98" i="10"/>
  <c r="I99" i="10"/>
  <c r="I100" i="10"/>
  <c r="I101" i="10"/>
  <c r="I102" i="10"/>
  <c r="I103" i="10"/>
  <c r="I104" i="10"/>
  <c r="I105" i="10"/>
  <c r="I106" i="10"/>
  <c r="I107" i="10"/>
  <c r="I108" i="10"/>
  <c r="I109" i="10"/>
  <c r="I110" i="10"/>
  <c r="I111" i="10"/>
  <c r="I112" i="10"/>
  <c r="I113" i="10"/>
  <c r="I114" i="10"/>
  <c r="I115" i="10"/>
  <c r="I116" i="10"/>
  <c r="I117" i="10"/>
  <c r="I118" i="10"/>
  <c r="I119" i="10"/>
  <c r="I120" i="10"/>
  <c r="I121" i="10"/>
  <c r="I122" i="10"/>
  <c r="I123" i="10"/>
  <c r="I124" i="10"/>
  <c r="I125" i="10"/>
  <c r="I126" i="10"/>
  <c r="I127" i="10"/>
  <c r="I128" i="10"/>
  <c r="I129" i="10"/>
  <c r="I130" i="10"/>
  <c r="I131" i="10"/>
  <c r="I132" i="10"/>
  <c r="I133" i="10"/>
  <c r="I134" i="10"/>
  <c r="I135" i="10"/>
  <c r="I136" i="10"/>
  <c r="I137" i="10"/>
  <c r="I138" i="10"/>
  <c r="I139" i="10"/>
  <c r="I140" i="10"/>
  <c r="I141" i="10"/>
  <c r="I142" i="10"/>
  <c r="I143" i="10"/>
  <c r="I144" i="10"/>
  <c r="I145" i="10"/>
  <c r="I146" i="10"/>
  <c r="I147" i="10"/>
  <c r="I148" i="10"/>
  <c r="I149" i="10"/>
  <c r="I150" i="10"/>
  <c r="I151" i="10"/>
  <c r="I152" i="10"/>
  <c r="I153" i="10"/>
  <c r="I154" i="10"/>
  <c r="I155" i="10"/>
  <c r="I156" i="10"/>
  <c r="I157" i="10"/>
  <c r="I158" i="10"/>
  <c r="I159" i="10"/>
  <c r="I160" i="10"/>
  <c r="I161" i="10"/>
  <c r="I162" i="10"/>
  <c r="I163" i="10"/>
  <c r="I164" i="10"/>
  <c r="I165" i="10"/>
  <c r="I166" i="10"/>
  <c r="I167" i="10"/>
  <c r="I168" i="10"/>
  <c r="I169" i="10"/>
  <c r="I170" i="10"/>
  <c r="I171" i="10"/>
  <c r="I172" i="10"/>
  <c r="I173" i="10"/>
  <c r="I174" i="10"/>
  <c r="I175" i="10"/>
  <c r="I176" i="10"/>
  <c r="I177" i="10"/>
  <c r="I178" i="10"/>
  <c r="I179" i="10"/>
  <c r="I180" i="10"/>
  <c r="I181" i="10"/>
  <c r="I182" i="10"/>
  <c r="I183" i="10"/>
  <c r="I184" i="10"/>
  <c r="I185" i="10"/>
  <c r="I186" i="10"/>
  <c r="I187" i="10"/>
  <c r="I188" i="10"/>
  <c r="I189" i="10"/>
  <c r="I190" i="10"/>
  <c r="I191" i="10"/>
  <c r="I192" i="10"/>
  <c r="I193" i="10"/>
  <c r="I194" i="10"/>
  <c r="I195" i="10"/>
  <c r="I196" i="10"/>
  <c r="I197" i="10"/>
  <c r="I198" i="10"/>
  <c r="I199" i="10"/>
  <c r="I200" i="10"/>
  <c r="I201" i="10"/>
  <c r="I202" i="10"/>
  <c r="I203" i="10"/>
  <c r="I204" i="10"/>
  <c r="I205" i="10"/>
  <c r="I206" i="10"/>
  <c r="I207" i="10"/>
  <c r="I208" i="10"/>
  <c r="I209" i="10"/>
  <c r="I210" i="10"/>
  <c r="I211" i="10"/>
  <c r="I212" i="10"/>
  <c r="I213" i="10"/>
  <c r="I214" i="10"/>
  <c r="I14" i="10"/>
  <c r="H15" i="10"/>
  <c r="H16" i="10"/>
  <c r="J16" i="10" s="1"/>
  <c r="H17" i="10"/>
  <c r="H18" i="10"/>
  <c r="H19" i="10"/>
  <c r="H20" i="10"/>
  <c r="J20" i="10" s="1"/>
  <c r="H21" i="10"/>
  <c r="H22" i="10"/>
  <c r="H23" i="10"/>
  <c r="H24" i="10"/>
  <c r="J24" i="10" s="1"/>
  <c r="H25" i="10"/>
  <c r="H26" i="10"/>
  <c r="H27" i="10"/>
  <c r="H28" i="10"/>
  <c r="J28" i="10" s="1"/>
  <c r="H29" i="10"/>
  <c r="H30" i="10"/>
  <c r="H31" i="10"/>
  <c r="H32" i="10"/>
  <c r="J32" i="10" s="1"/>
  <c r="H33" i="10"/>
  <c r="H34" i="10"/>
  <c r="J34" i="10" s="1"/>
  <c r="H35" i="10"/>
  <c r="H36" i="10"/>
  <c r="J36" i="10" s="1"/>
  <c r="H37" i="10"/>
  <c r="H38" i="10"/>
  <c r="H39" i="10"/>
  <c r="H40" i="10"/>
  <c r="J40" i="10" s="1"/>
  <c r="H41" i="10"/>
  <c r="H42" i="10"/>
  <c r="H43" i="10"/>
  <c r="H44" i="10"/>
  <c r="J44" i="10" s="1"/>
  <c r="H45" i="10"/>
  <c r="H46" i="10"/>
  <c r="H47" i="10"/>
  <c r="H48" i="10"/>
  <c r="J48" i="10" s="1"/>
  <c r="H49" i="10"/>
  <c r="H50" i="10"/>
  <c r="H51" i="10"/>
  <c r="H52" i="10"/>
  <c r="J52" i="10" s="1"/>
  <c r="H53" i="10"/>
  <c r="H54" i="10"/>
  <c r="H55" i="10"/>
  <c r="H56" i="10"/>
  <c r="J56" i="10" s="1"/>
  <c r="H57" i="10"/>
  <c r="H58" i="10"/>
  <c r="J58" i="10" s="1"/>
  <c r="H59" i="10"/>
  <c r="H60" i="10"/>
  <c r="J60" i="10" s="1"/>
  <c r="H61" i="10"/>
  <c r="H62" i="10"/>
  <c r="H63" i="10"/>
  <c r="H64" i="10"/>
  <c r="J64" i="10" s="1"/>
  <c r="H65" i="10"/>
  <c r="H66" i="10"/>
  <c r="H67" i="10"/>
  <c r="H68" i="10"/>
  <c r="J68" i="10" s="1"/>
  <c r="H69" i="10"/>
  <c r="J69" i="10" s="1"/>
  <c r="H70" i="10"/>
  <c r="H71" i="10"/>
  <c r="H72" i="10"/>
  <c r="J72" i="10" s="1"/>
  <c r="H73" i="10"/>
  <c r="H74" i="10"/>
  <c r="H75" i="10"/>
  <c r="H76" i="10"/>
  <c r="J76" i="10" s="1"/>
  <c r="H77" i="10"/>
  <c r="H78" i="10"/>
  <c r="H79" i="10"/>
  <c r="H80" i="10"/>
  <c r="J80" i="10" s="1"/>
  <c r="H81" i="10"/>
  <c r="H82" i="10"/>
  <c r="H83" i="10"/>
  <c r="H84" i="10"/>
  <c r="J84" i="10" s="1"/>
  <c r="H85" i="10"/>
  <c r="H86" i="10"/>
  <c r="H87" i="10"/>
  <c r="H88" i="10"/>
  <c r="J88" i="10" s="1"/>
  <c r="H89" i="10"/>
  <c r="H90" i="10"/>
  <c r="H91" i="10"/>
  <c r="H92" i="10"/>
  <c r="J92" i="10" s="1"/>
  <c r="H93" i="10"/>
  <c r="H94" i="10"/>
  <c r="H95" i="10"/>
  <c r="H96" i="10"/>
  <c r="H97" i="10"/>
  <c r="H98" i="10"/>
  <c r="H99" i="10"/>
  <c r="H100" i="10"/>
  <c r="J100" i="10" s="1"/>
  <c r="H101" i="10"/>
  <c r="H102" i="10"/>
  <c r="H103" i="10"/>
  <c r="H104" i="10"/>
  <c r="J104" i="10" s="1"/>
  <c r="H105" i="10"/>
  <c r="H106" i="10"/>
  <c r="H107" i="10"/>
  <c r="H108" i="10"/>
  <c r="J108" i="10" s="1"/>
  <c r="H109" i="10"/>
  <c r="H110" i="10"/>
  <c r="H111" i="10"/>
  <c r="H112" i="10"/>
  <c r="J112" i="10" s="1"/>
  <c r="H113" i="10"/>
  <c r="H114" i="10"/>
  <c r="H115" i="10"/>
  <c r="J115" i="10" s="1"/>
  <c r="H116" i="10"/>
  <c r="J116" i="10" s="1"/>
  <c r="H117" i="10"/>
  <c r="H118" i="10"/>
  <c r="H119" i="10"/>
  <c r="H120" i="10"/>
  <c r="H121" i="10"/>
  <c r="H122" i="10"/>
  <c r="J122" i="10" s="1"/>
  <c r="H123" i="10"/>
  <c r="J123" i="10" s="1"/>
  <c r="H124" i="10"/>
  <c r="J124" i="10" s="1"/>
  <c r="H125" i="10"/>
  <c r="H126" i="10"/>
  <c r="H127" i="10"/>
  <c r="H128" i="10"/>
  <c r="J128" i="10" s="1"/>
  <c r="H129" i="10"/>
  <c r="H130" i="10"/>
  <c r="H131" i="10"/>
  <c r="J131" i="10" s="1"/>
  <c r="H132" i="10"/>
  <c r="J132" i="10" s="1"/>
  <c r="H133" i="10"/>
  <c r="H134" i="10"/>
  <c r="H135" i="10"/>
  <c r="H136" i="10"/>
  <c r="J136" i="10" s="1"/>
  <c r="H137" i="10"/>
  <c r="H138" i="10"/>
  <c r="H139" i="10"/>
  <c r="J139" i="10" s="1"/>
  <c r="H140" i="10"/>
  <c r="J140" i="10" s="1"/>
  <c r="H141" i="10"/>
  <c r="J141" i="10" s="1"/>
  <c r="H142" i="10"/>
  <c r="H143" i="10"/>
  <c r="H144" i="10"/>
  <c r="H145" i="10"/>
  <c r="H146" i="10"/>
  <c r="H147" i="10"/>
  <c r="J147" i="10" s="1"/>
  <c r="H148" i="10"/>
  <c r="J148" i="10" s="1"/>
  <c r="H149" i="10"/>
  <c r="J149" i="10" s="1"/>
  <c r="H150" i="10"/>
  <c r="H151" i="10"/>
  <c r="H152" i="10"/>
  <c r="J152" i="10" s="1"/>
  <c r="H153" i="10"/>
  <c r="H154" i="10"/>
  <c r="H155" i="10"/>
  <c r="J155" i="10" s="1"/>
  <c r="H156" i="10"/>
  <c r="J156" i="10" s="1"/>
  <c r="H157" i="10"/>
  <c r="J157" i="10" s="1"/>
  <c r="H158" i="10"/>
  <c r="H159" i="10"/>
  <c r="H160" i="10"/>
  <c r="J160" i="10" s="1"/>
  <c r="H161" i="10"/>
  <c r="H162" i="10"/>
  <c r="J162" i="10" s="1"/>
  <c r="H163" i="10"/>
  <c r="J163" i="10" s="1"/>
  <c r="H164" i="10"/>
  <c r="J164" i="10" s="1"/>
  <c r="H165" i="10"/>
  <c r="J165" i="10" s="1"/>
  <c r="H166" i="10"/>
  <c r="H167" i="10"/>
  <c r="H168" i="10"/>
  <c r="J168" i="10" s="1"/>
  <c r="H169" i="10"/>
  <c r="H170" i="10"/>
  <c r="H171" i="10"/>
  <c r="J171" i="10" s="1"/>
  <c r="H172" i="10"/>
  <c r="J172" i="10" s="1"/>
  <c r="H173" i="10"/>
  <c r="J173" i="10" s="1"/>
  <c r="H174" i="10"/>
  <c r="H175" i="10"/>
  <c r="H176" i="10"/>
  <c r="J176" i="10" s="1"/>
  <c r="H177" i="10"/>
  <c r="H178" i="10"/>
  <c r="H179" i="10"/>
  <c r="J179" i="10" s="1"/>
  <c r="H180" i="10"/>
  <c r="J180" i="10" s="1"/>
  <c r="H181" i="10"/>
  <c r="J181" i="10" s="1"/>
  <c r="H182" i="10"/>
  <c r="H183" i="10"/>
  <c r="H184" i="10"/>
  <c r="J184" i="10" s="1"/>
  <c r="H185" i="10"/>
  <c r="H186" i="10"/>
  <c r="J186" i="10" s="1"/>
  <c r="H187" i="10"/>
  <c r="J187" i="10" s="1"/>
  <c r="H188" i="10"/>
  <c r="J188" i="10" s="1"/>
  <c r="H189" i="10"/>
  <c r="J189" i="10" s="1"/>
  <c r="H190" i="10"/>
  <c r="H191" i="10"/>
  <c r="H192" i="10"/>
  <c r="J192" i="10" s="1"/>
  <c r="H193" i="10"/>
  <c r="H194" i="10"/>
  <c r="H195" i="10"/>
  <c r="J195" i="10" s="1"/>
  <c r="H196" i="10"/>
  <c r="J196" i="10" s="1"/>
  <c r="H197" i="10"/>
  <c r="J197" i="10" s="1"/>
  <c r="H198" i="10"/>
  <c r="H199" i="10"/>
  <c r="H200" i="10"/>
  <c r="J200" i="10" s="1"/>
  <c r="H201" i="10"/>
  <c r="H202" i="10"/>
  <c r="H203" i="10"/>
  <c r="J203" i="10" s="1"/>
  <c r="H204" i="10"/>
  <c r="J204" i="10" s="1"/>
  <c r="H205" i="10"/>
  <c r="J205" i="10" s="1"/>
  <c r="H206" i="10"/>
  <c r="H207" i="10"/>
  <c r="H208" i="10"/>
  <c r="J208" i="10" s="1"/>
  <c r="H209" i="10"/>
  <c r="H210" i="10"/>
  <c r="H211" i="10"/>
  <c r="J211" i="10" s="1"/>
  <c r="H212" i="10"/>
  <c r="H213" i="10"/>
  <c r="J213" i="10" s="1"/>
  <c r="H214" i="10"/>
  <c r="H14" i="10"/>
  <c r="D15" i="10"/>
  <c r="D16" i="10"/>
  <c r="D17" i="10"/>
  <c r="D18" i="10"/>
  <c r="D19" i="10"/>
  <c r="D20" i="10"/>
  <c r="D21" i="10"/>
  <c r="D22" i="10"/>
  <c r="D23" i="10"/>
  <c r="D24" i="10"/>
  <c r="D25" i="10"/>
  <c r="D26" i="10"/>
  <c r="D27" i="10"/>
  <c r="D28" i="10"/>
  <c r="D29" i="10"/>
  <c r="D30" i="10"/>
  <c r="D31" i="10"/>
  <c r="D32" i="10"/>
  <c r="D33" i="10"/>
  <c r="D34" i="10"/>
  <c r="D35" i="10"/>
  <c r="D36" i="10"/>
  <c r="D37" i="10"/>
  <c r="D38" i="10"/>
  <c r="D39" i="10"/>
  <c r="D40" i="10"/>
  <c r="D41" i="10"/>
  <c r="D42" i="10"/>
  <c r="D43" i="10"/>
  <c r="D44" i="10"/>
  <c r="D45" i="10"/>
  <c r="D46" i="10"/>
  <c r="D47" i="10"/>
  <c r="D48" i="10"/>
  <c r="D49" i="10"/>
  <c r="D50" i="10"/>
  <c r="D51" i="10"/>
  <c r="D52" i="10"/>
  <c r="D53" i="10"/>
  <c r="D54" i="10"/>
  <c r="D55" i="10"/>
  <c r="D56" i="10"/>
  <c r="D57" i="10"/>
  <c r="D58" i="10"/>
  <c r="D59" i="10"/>
  <c r="D60" i="10"/>
  <c r="D61" i="10"/>
  <c r="D62" i="10"/>
  <c r="D63" i="10"/>
  <c r="D64" i="10"/>
  <c r="D65" i="10"/>
  <c r="D66" i="10"/>
  <c r="D67" i="10"/>
  <c r="D68" i="10"/>
  <c r="D69" i="10"/>
  <c r="D70" i="10"/>
  <c r="D71" i="10"/>
  <c r="D72" i="10"/>
  <c r="D73" i="10"/>
  <c r="D74" i="10"/>
  <c r="D75" i="10"/>
  <c r="D76" i="10"/>
  <c r="D77" i="10"/>
  <c r="D78" i="10"/>
  <c r="D79" i="10"/>
  <c r="D80" i="10"/>
  <c r="D81" i="10"/>
  <c r="D82" i="10"/>
  <c r="D83" i="10"/>
  <c r="D84" i="10"/>
  <c r="D85" i="10"/>
  <c r="D86" i="10"/>
  <c r="D87" i="10"/>
  <c r="D88" i="10"/>
  <c r="D89" i="10"/>
  <c r="D90" i="10"/>
  <c r="D91" i="10"/>
  <c r="D92" i="10"/>
  <c r="D93" i="10"/>
  <c r="D94" i="10"/>
  <c r="D95" i="10"/>
  <c r="D96" i="10"/>
  <c r="D97" i="10"/>
  <c r="D98" i="10"/>
  <c r="D99" i="10"/>
  <c r="D100" i="10"/>
  <c r="D101" i="10"/>
  <c r="D102" i="10"/>
  <c r="D103" i="10"/>
  <c r="D104" i="10"/>
  <c r="D105" i="10"/>
  <c r="D106" i="10"/>
  <c r="D107" i="10"/>
  <c r="D108" i="10"/>
  <c r="D109" i="10"/>
  <c r="D110" i="10"/>
  <c r="D111" i="10"/>
  <c r="D112" i="10"/>
  <c r="D113" i="10"/>
  <c r="D114" i="10"/>
  <c r="D115" i="10"/>
  <c r="D116" i="10"/>
  <c r="D117" i="10"/>
  <c r="D118" i="10"/>
  <c r="D119" i="10"/>
  <c r="D120" i="10"/>
  <c r="D121" i="10"/>
  <c r="D122" i="10"/>
  <c r="D123" i="10"/>
  <c r="D124" i="10"/>
  <c r="D125" i="10"/>
  <c r="D126" i="10"/>
  <c r="D127" i="10"/>
  <c r="D128" i="10"/>
  <c r="D129" i="10"/>
  <c r="D130" i="10"/>
  <c r="D131" i="10"/>
  <c r="D132" i="10"/>
  <c r="D133" i="10"/>
  <c r="D134" i="10"/>
  <c r="D135" i="10"/>
  <c r="D136" i="10"/>
  <c r="D137" i="10"/>
  <c r="D138" i="10"/>
  <c r="D139" i="10"/>
  <c r="D140" i="10"/>
  <c r="D141" i="10"/>
  <c r="D142" i="10"/>
  <c r="D143" i="10"/>
  <c r="D144" i="10"/>
  <c r="D145" i="10"/>
  <c r="D146" i="10"/>
  <c r="D147" i="10"/>
  <c r="D148" i="10"/>
  <c r="D149" i="10"/>
  <c r="D150" i="10"/>
  <c r="D151" i="10"/>
  <c r="D152" i="10"/>
  <c r="D153" i="10"/>
  <c r="D154" i="10"/>
  <c r="D155" i="10"/>
  <c r="D156" i="10"/>
  <c r="D157" i="10"/>
  <c r="D158" i="10"/>
  <c r="D159" i="10"/>
  <c r="D160" i="10"/>
  <c r="D161" i="10"/>
  <c r="D162" i="10"/>
  <c r="D163" i="10"/>
  <c r="D164" i="10"/>
  <c r="D165" i="10"/>
  <c r="D166" i="10"/>
  <c r="D167" i="10"/>
  <c r="D168" i="10"/>
  <c r="D169" i="10"/>
  <c r="D170" i="10"/>
  <c r="D171" i="10"/>
  <c r="D172" i="10"/>
  <c r="D173" i="10"/>
  <c r="D174" i="10"/>
  <c r="D175" i="10"/>
  <c r="D176" i="10"/>
  <c r="D177" i="10"/>
  <c r="D178" i="10"/>
  <c r="D179" i="10"/>
  <c r="D180" i="10"/>
  <c r="D181" i="10"/>
  <c r="D182" i="10"/>
  <c r="D183" i="10"/>
  <c r="D184" i="10"/>
  <c r="D185" i="10"/>
  <c r="D186" i="10"/>
  <c r="D187" i="10"/>
  <c r="D188" i="10"/>
  <c r="D189" i="10"/>
  <c r="D190" i="10"/>
  <c r="D191" i="10"/>
  <c r="D192" i="10"/>
  <c r="D193" i="10"/>
  <c r="D194" i="10"/>
  <c r="D195" i="10"/>
  <c r="D196" i="10"/>
  <c r="D197" i="10"/>
  <c r="D198" i="10"/>
  <c r="D199" i="10"/>
  <c r="D200" i="10"/>
  <c r="D201" i="10"/>
  <c r="D202" i="10"/>
  <c r="D203" i="10"/>
  <c r="D204" i="10"/>
  <c r="D205" i="10"/>
  <c r="D206" i="10"/>
  <c r="D207" i="10"/>
  <c r="D208" i="10"/>
  <c r="D209" i="10"/>
  <c r="D210" i="10"/>
  <c r="D211" i="10"/>
  <c r="D212" i="10"/>
  <c r="D213" i="10"/>
  <c r="D214" i="10"/>
  <c r="C15" i="10"/>
  <c r="E15" i="10" s="1"/>
  <c r="C16" i="10"/>
  <c r="C17" i="10"/>
  <c r="E17" i="10" s="1"/>
  <c r="C18" i="10"/>
  <c r="E18" i="10" s="1"/>
  <c r="C19" i="10"/>
  <c r="C20" i="10"/>
  <c r="C21" i="10"/>
  <c r="E21" i="10" s="1"/>
  <c r="C22" i="10"/>
  <c r="C23" i="10"/>
  <c r="E23" i="10" s="1"/>
  <c r="C24" i="10"/>
  <c r="C25" i="10"/>
  <c r="E25" i="10" s="1"/>
  <c r="C26" i="10"/>
  <c r="C27" i="10"/>
  <c r="E27" i="10" s="1"/>
  <c r="C28" i="10"/>
  <c r="E28" i="10" s="1"/>
  <c r="C29" i="10"/>
  <c r="E29" i="10" s="1"/>
  <c r="C30" i="10"/>
  <c r="C31" i="10"/>
  <c r="E31" i="10" s="1"/>
  <c r="C32" i="10"/>
  <c r="E32" i="10" s="1"/>
  <c r="C33" i="10"/>
  <c r="E33" i="10" s="1"/>
  <c r="C34" i="10"/>
  <c r="E34" i="10" s="1"/>
  <c r="C35" i="10"/>
  <c r="E35" i="10" s="1"/>
  <c r="C36" i="10"/>
  <c r="E36" i="10" s="1"/>
  <c r="C37" i="10"/>
  <c r="E37" i="10" s="1"/>
  <c r="C38" i="10"/>
  <c r="C39" i="10"/>
  <c r="E39" i="10" s="1"/>
  <c r="C40" i="10"/>
  <c r="E40" i="10" s="1"/>
  <c r="C41" i="10"/>
  <c r="E41" i="10" s="1"/>
  <c r="C42" i="10"/>
  <c r="C43" i="10"/>
  <c r="E43" i="10" s="1"/>
  <c r="C44" i="10"/>
  <c r="E44" i="10" s="1"/>
  <c r="C45" i="10"/>
  <c r="E45" i="10" s="1"/>
  <c r="C46" i="10"/>
  <c r="C47" i="10"/>
  <c r="E47" i="10" s="1"/>
  <c r="C48" i="10"/>
  <c r="E48" i="10" s="1"/>
  <c r="C49" i="10"/>
  <c r="E49" i="10" s="1"/>
  <c r="C50" i="10"/>
  <c r="C51" i="10"/>
  <c r="E51" i="10" s="1"/>
  <c r="C52" i="10"/>
  <c r="E52" i="10" s="1"/>
  <c r="C53" i="10"/>
  <c r="E53" i="10" s="1"/>
  <c r="C54" i="10"/>
  <c r="C55" i="10"/>
  <c r="E55" i="10" s="1"/>
  <c r="C56" i="10"/>
  <c r="E56" i="10" s="1"/>
  <c r="C57" i="10"/>
  <c r="E57" i="10" s="1"/>
  <c r="C58" i="10"/>
  <c r="E58" i="10" s="1"/>
  <c r="C59" i="10"/>
  <c r="E59" i="10" s="1"/>
  <c r="C60" i="10"/>
  <c r="E60" i="10" s="1"/>
  <c r="C61" i="10"/>
  <c r="E61" i="10" s="1"/>
  <c r="C62" i="10"/>
  <c r="C63" i="10"/>
  <c r="E63" i="10" s="1"/>
  <c r="C64" i="10"/>
  <c r="E64" i="10" s="1"/>
  <c r="C65" i="10"/>
  <c r="E65" i="10" s="1"/>
  <c r="C66" i="10"/>
  <c r="C67" i="10"/>
  <c r="E67" i="10" s="1"/>
  <c r="C68" i="10"/>
  <c r="E68" i="10" s="1"/>
  <c r="C69" i="10"/>
  <c r="E69" i="10" s="1"/>
  <c r="C70" i="10"/>
  <c r="C71" i="10"/>
  <c r="E71" i="10" s="1"/>
  <c r="C72" i="10"/>
  <c r="E72" i="10" s="1"/>
  <c r="C73" i="10"/>
  <c r="E73" i="10" s="1"/>
  <c r="C74" i="10"/>
  <c r="C75" i="10"/>
  <c r="E75" i="10" s="1"/>
  <c r="C76" i="10"/>
  <c r="E76" i="10" s="1"/>
  <c r="C77" i="10"/>
  <c r="E77" i="10" s="1"/>
  <c r="C78" i="10"/>
  <c r="C79" i="10"/>
  <c r="E79" i="10" s="1"/>
  <c r="C80" i="10"/>
  <c r="E80" i="10" s="1"/>
  <c r="C81" i="10"/>
  <c r="E81" i="10" s="1"/>
  <c r="C82" i="10"/>
  <c r="E82" i="10" s="1"/>
  <c r="C83" i="10"/>
  <c r="E83" i="10" s="1"/>
  <c r="C84" i="10"/>
  <c r="E84" i="10" s="1"/>
  <c r="C85" i="10"/>
  <c r="E85" i="10" s="1"/>
  <c r="C86" i="10"/>
  <c r="C87" i="10"/>
  <c r="E87" i="10" s="1"/>
  <c r="C88" i="10"/>
  <c r="E88" i="10" s="1"/>
  <c r="C89" i="10"/>
  <c r="E89" i="10" s="1"/>
  <c r="C90" i="10"/>
  <c r="C91" i="10"/>
  <c r="E91" i="10" s="1"/>
  <c r="C92" i="10"/>
  <c r="E92" i="10" s="1"/>
  <c r="C93" i="10"/>
  <c r="E93" i="10" s="1"/>
  <c r="C94" i="10"/>
  <c r="C95" i="10"/>
  <c r="E95" i="10" s="1"/>
  <c r="C96" i="10"/>
  <c r="C97" i="10"/>
  <c r="E97" i="10" s="1"/>
  <c r="C98" i="10"/>
  <c r="E98" i="10" s="1"/>
  <c r="C99" i="10"/>
  <c r="E99" i="10" s="1"/>
  <c r="C100" i="10"/>
  <c r="E100" i="10" s="1"/>
  <c r="C101" i="10"/>
  <c r="E101" i="10" s="1"/>
  <c r="C102" i="10"/>
  <c r="C103" i="10"/>
  <c r="E103" i="10" s="1"/>
  <c r="C104" i="10"/>
  <c r="E104" i="10" s="1"/>
  <c r="C105" i="10"/>
  <c r="E105" i="10" s="1"/>
  <c r="C106" i="10"/>
  <c r="C107" i="10"/>
  <c r="E107" i="10" s="1"/>
  <c r="C108" i="10"/>
  <c r="E108" i="10" s="1"/>
  <c r="C109" i="10"/>
  <c r="E109" i="10" s="1"/>
  <c r="C110" i="10"/>
  <c r="C111" i="10"/>
  <c r="E111" i="10" s="1"/>
  <c r="C112" i="10"/>
  <c r="E112" i="10" s="1"/>
  <c r="C113" i="10"/>
  <c r="E113" i="10" s="1"/>
  <c r="C114" i="10"/>
  <c r="C115" i="10"/>
  <c r="E115" i="10" s="1"/>
  <c r="C116" i="10"/>
  <c r="E116" i="10" s="1"/>
  <c r="C117" i="10"/>
  <c r="E117" i="10" s="1"/>
  <c r="C118" i="10"/>
  <c r="C119" i="10"/>
  <c r="E119" i="10" s="1"/>
  <c r="C120" i="10"/>
  <c r="E120" i="10" s="1"/>
  <c r="C121" i="10"/>
  <c r="E121" i="10" s="1"/>
  <c r="C122" i="10"/>
  <c r="C123" i="10"/>
  <c r="E123" i="10" s="1"/>
  <c r="C124" i="10"/>
  <c r="E124" i="10" s="1"/>
  <c r="C125" i="10"/>
  <c r="E125" i="10" s="1"/>
  <c r="C126" i="10"/>
  <c r="C127" i="10"/>
  <c r="E127" i="10" s="1"/>
  <c r="C128" i="10"/>
  <c r="E128" i="10" s="1"/>
  <c r="C129" i="10"/>
  <c r="E129" i="10" s="1"/>
  <c r="C130" i="10"/>
  <c r="E130" i="10" s="1"/>
  <c r="C131" i="10"/>
  <c r="E131" i="10" s="1"/>
  <c r="C132" i="10"/>
  <c r="E132" i="10" s="1"/>
  <c r="C133" i="10"/>
  <c r="E133" i="10" s="1"/>
  <c r="C134" i="10"/>
  <c r="C135" i="10"/>
  <c r="E135" i="10" s="1"/>
  <c r="C136" i="10"/>
  <c r="E136" i="10" s="1"/>
  <c r="C137" i="10"/>
  <c r="E137" i="10" s="1"/>
  <c r="C138" i="10"/>
  <c r="C139" i="10"/>
  <c r="E139" i="10" s="1"/>
  <c r="C140" i="10"/>
  <c r="E140" i="10" s="1"/>
  <c r="C141" i="10"/>
  <c r="E141" i="10" s="1"/>
  <c r="C142" i="10"/>
  <c r="C143" i="10"/>
  <c r="E143" i="10" s="1"/>
  <c r="C144" i="10"/>
  <c r="C145" i="10"/>
  <c r="E145" i="10" s="1"/>
  <c r="C146" i="10"/>
  <c r="C147" i="10"/>
  <c r="E147" i="10" s="1"/>
  <c r="C148" i="10"/>
  <c r="E148" i="10" s="1"/>
  <c r="C149" i="10"/>
  <c r="E149" i="10" s="1"/>
  <c r="C150" i="10"/>
  <c r="C151" i="10"/>
  <c r="E151" i="10" s="1"/>
  <c r="C152" i="10"/>
  <c r="E152" i="10" s="1"/>
  <c r="C153" i="10"/>
  <c r="E153" i="10" s="1"/>
  <c r="C154" i="10"/>
  <c r="C155" i="10"/>
  <c r="E155" i="10" s="1"/>
  <c r="C156" i="10"/>
  <c r="E156" i="10" s="1"/>
  <c r="C157" i="10"/>
  <c r="E157" i="10" s="1"/>
  <c r="C158" i="10"/>
  <c r="C159" i="10"/>
  <c r="E159" i="10" s="1"/>
  <c r="C160" i="10"/>
  <c r="E160" i="10" s="1"/>
  <c r="C161" i="10"/>
  <c r="E161" i="10" s="1"/>
  <c r="C162" i="10"/>
  <c r="E162" i="10" s="1"/>
  <c r="C163" i="10"/>
  <c r="E163" i="10" s="1"/>
  <c r="C164" i="10"/>
  <c r="E164" i="10" s="1"/>
  <c r="C165" i="10"/>
  <c r="E165" i="10" s="1"/>
  <c r="C166" i="10"/>
  <c r="C167" i="10"/>
  <c r="E167" i="10" s="1"/>
  <c r="C168" i="10"/>
  <c r="C169" i="10"/>
  <c r="E169" i="10" s="1"/>
  <c r="C170" i="10"/>
  <c r="C171" i="10"/>
  <c r="E171" i="10" s="1"/>
  <c r="C172" i="10"/>
  <c r="E172" i="10" s="1"/>
  <c r="C173" i="10"/>
  <c r="E173" i="10" s="1"/>
  <c r="C174" i="10"/>
  <c r="C175" i="10"/>
  <c r="E175" i="10" s="1"/>
  <c r="C176" i="10"/>
  <c r="E176" i="10" s="1"/>
  <c r="C177" i="10"/>
  <c r="E177" i="10" s="1"/>
  <c r="C178" i="10"/>
  <c r="C179" i="10"/>
  <c r="E179" i="10" s="1"/>
  <c r="C180" i="10"/>
  <c r="E180" i="10" s="1"/>
  <c r="C181" i="10"/>
  <c r="E181" i="10" s="1"/>
  <c r="C182" i="10"/>
  <c r="C183" i="10"/>
  <c r="E183" i="10" s="1"/>
  <c r="C184" i="10"/>
  <c r="C185" i="10"/>
  <c r="E185" i="10" s="1"/>
  <c r="C186" i="10"/>
  <c r="E186" i="10" s="1"/>
  <c r="C187" i="10"/>
  <c r="E187" i="10" s="1"/>
  <c r="C188" i="10"/>
  <c r="E188" i="10" s="1"/>
  <c r="C189" i="10"/>
  <c r="E189" i="10" s="1"/>
  <c r="C190" i="10"/>
  <c r="C191" i="10"/>
  <c r="E191" i="10" s="1"/>
  <c r="C192" i="10"/>
  <c r="C193" i="10"/>
  <c r="E193" i="10" s="1"/>
  <c r="C194" i="10"/>
  <c r="C195" i="10"/>
  <c r="E195" i="10" s="1"/>
  <c r="C196" i="10"/>
  <c r="E196" i="10" s="1"/>
  <c r="C197" i="10"/>
  <c r="E197" i="10" s="1"/>
  <c r="C198" i="10"/>
  <c r="C199" i="10"/>
  <c r="E199" i="10" s="1"/>
  <c r="C200" i="10"/>
  <c r="E200" i="10" s="1"/>
  <c r="C201" i="10"/>
  <c r="E201" i="10" s="1"/>
  <c r="C202" i="10"/>
  <c r="C203" i="10"/>
  <c r="E203" i="10" s="1"/>
  <c r="C204" i="10"/>
  <c r="E204" i="10" s="1"/>
  <c r="C205" i="10"/>
  <c r="E205" i="10" s="1"/>
  <c r="C206" i="10"/>
  <c r="C207" i="10"/>
  <c r="E207" i="10" s="1"/>
  <c r="C208" i="10"/>
  <c r="E208" i="10" s="1"/>
  <c r="C209" i="10"/>
  <c r="E209" i="10" s="1"/>
  <c r="C210" i="10"/>
  <c r="C211" i="10"/>
  <c r="E211" i="10" s="1"/>
  <c r="C212" i="10"/>
  <c r="E212" i="10" s="1"/>
  <c r="C213" i="10"/>
  <c r="E213" i="10" s="1"/>
  <c r="C214" i="10"/>
  <c r="C14" i="10"/>
  <c r="D14" i="10"/>
  <c r="A14" i="10"/>
  <c r="J191" i="10" l="1"/>
  <c r="J159" i="10"/>
  <c r="J135" i="10"/>
  <c r="J55" i="10"/>
  <c r="J39" i="10"/>
  <c r="E20" i="10"/>
  <c r="E184" i="10"/>
  <c r="E168" i="10"/>
  <c r="E144" i="10"/>
  <c r="E96" i="10"/>
  <c r="J209" i="10"/>
  <c r="J201" i="10"/>
  <c r="J193" i="10"/>
  <c r="J185" i="10"/>
  <c r="J177" i="10"/>
  <c r="J169" i="10"/>
  <c r="J161" i="10"/>
  <c r="J153" i="10"/>
  <c r="J145" i="10"/>
  <c r="J129" i="10"/>
  <c r="J113" i="10"/>
  <c r="J105" i="10"/>
  <c r="J97" i="10"/>
  <c r="J89" i="10"/>
  <c r="J81" i="10"/>
  <c r="J73" i="10"/>
  <c r="J65" i="10"/>
  <c r="J57" i="10"/>
  <c r="J49" i="10"/>
  <c r="J41" i="10"/>
  <c r="J33" i="10"/>
  <c r="J25" i="10"/>
  <c r="J18" i="10"/>
  <c r="E16" i="10"/>
  <c r="E192" i="10"/>
  <c r="E24" i="10"/>
  <c r="J96" i="10"/>
  <c r="J144" i="10"/>
  <c r="J120" i="10"/>
  <c r="E19" i="10"/>
  <c r="J133" i="10"/>
  <c r="J125" i="10"/>
  <c r="J117" i="10"/>
  <c r="J109" i="10"/>
  <c r="J101" i="10"/>
  <c r="J93" i="10"/>
  <c r="J85" i="10"/>
  <c r="J77" i="10"/>
  <c r="J61" i="10"/>
  <c r="J53" i="10"/>
  <c r="J45" i="10"/>
  <c r="J37" i="10"/>
  <c r="J29" i="10"/>
  <c r="J21" i="10"/>
  <c r="J178" i="10"/>
  <c r="J146" i="10"/>
  <c r="J107" i="10"/>
  <c r="J99" i="10"/>
  <c r="J91" i="10"/>
  <c r="J83" i="10"/>
  <c r="J75" i="10"/>
  <c r="J67" i="10"/>
  <c r="J59" i="10"/>
  <c r="J51" i="10"/>
  <c r="J43" i="10"/>
  <c r="J35" i="10"/>
  <c r="J27" i="10"/>
  <c r="J19" i="10"/>
  <c r="E114" i="10"/>
  <c r="E194" i="10"/>
  <c r="E90" i="10"/>
  <c r="J137" i="10"/>
  <c r="J121" i="10"/>
  <c r="E54" i="10"/>
  <c r="J70" i="10"/>
  <c r="J134" i="10"/>
  <c r="E214" i="10"/>
  <c r="J30" i="10"/>
  <c r="J110" i="10"/>
  <c r="E158" i="10"/>
  <c r="J206" i="10"/>
  <c r="J14" i="10"/>
  <c r="J207" i="10"/>
  <c r="J199" i="10"/>
  <c r="J183" i="10"/>
  <c r="J175" i="10"/>
  <c r="J167" i="10"/>
  <c r="J151" i="10"/>
  <c r="J143" i="10"/>
  <c r="J127" i="10"/>
  <c r="J119" i="10"/>
  <c r="J111" i="10"/>
  <c r="J103" i="10"/>
  <c r="J95" i="10"/>
  <c r="J87" i="10"/>
  <c r="J79" i="10"/>
  <c r="J71" i="10"/>
  <c r="J63" i="10"/>
  <c r="J47" i="10"/>
  <c r="J31" i="10"/>
  <c r="J23" i="10"/>
  <c r="J15" i="10"/>
  <c r="E38" i="10"/>
  <c r="J54" i="10"/>
  <c r="E118" i="10"/>
  <c r="E166" i="10"/>
  <c r="J214" i="10"/>
  <c r="E94" i="10"/>
  <c r="J158" i="10"/>
  <c r="J26" i="10"/>
  <c r="E154" i="10"/>
  <c r="E178" i="10"/>
  <c r="E210" i="10"/>
  <c r="E22" i="10"/>
  <c r="J38" i="10"/>
  <c r="J118" i="10"/>
  <c r="J166" i="10"/>
  <c r="J94" i="10"/>
  <c r="E190" i="10"/>
  <c r="E66" i="10"/>
  <c r="J90" i="10"/>
  <c r="J210" i="10"/>
  <c r="J22" i="10"/>
  <c r="E102" i="10"/>
  <c r="E198" i="10"/>
  <c r="E78" i="10"/>
  <c r="E142" i="10"/>
  <c r="J190" i="10"/>
  <c r="J42" i="10"/>
  <c r="J66" i="10"/>
  <c r="J154" i="10"/>
  <c r="J102" i="10"/>
  <c r="E150" i="10"/>
  <c r="J198" i="10"/>
  <c r="J78" i="10"/>
  <c r="J142" i="10"/>
  <c r="E42" i="10"/>
  <c r="J74" i="10"/>
  <c r="J106" i="10"/>
  <c r="J130" i="10"/>
  <c r="J194" i="10"/>
  <c r="E86" i="10"/>
  <c r="J150" i="10"/>
  <c r="E62" i="10"/>
  <c r="E126" i="10"/>
  <c r="E174" i="10"/>
  <c r="E146" i="10"/>
  <c r="E74" i="10"/>
  <c r="E106" i="10"/>
  <c r="J138" i="10"/>
  <c r="J170" i="10"/>
  <c r="J202" i="10"/>
  <c r="J86" i="10"/>
  <c r="E182" i="10"/>
  <c r="E46" i="10"/>
  <c r="J62" i="10"/>
  <c r="J126" i="10"/>
  <c r="J174" i="10"/>
  <c r="J98" i="10"/>
  <c r="J50" i="10"/>
  <c r="E138" i="10"/>
  <c r="E170" i="10"/>
  <c r="E202" i="10"/>
  <c r="E70" i="10"/>
  <c r="E134" i="10"/>
  <c r="J182" i="10"/>
  <c r="E30" i="10"/>
  <c r="J46" i="10"/>
  <c r="E110" i="10"/>
  <c r="E206" i="10"/>
  <c r="E26" i="10"/>
  <c r="E50" i="10"/>
  <c r="J82" i="10"/>
  <c r="J114" i="10"/>
  <c r="E122" i="10"/>
  <c r="J17" i="10"/>
  <c r="E14" i="10"/>
  <c r="B2" i="9"/>
  <c r="A13" i="13"/>
  <c r="D14" i="12"/>
  <c r="D15" i="12"/>
  <c r="D16" i="12"/>
  <c r="D17" i="12"/>
  <c r="D18" i="12"/>
  <c r="D19" i="12"/>
  <c r="D20" i="12"/>
  <c r="D21" i="12"/>
  <c r="D22" i="12"/>
  <c r="D23" i="12"/>
  <c r="D24" i="12"/>
  <c r="D25" i="12"/>
  <c r="D26" i="12"/>
  <c r="D27" i="12"/>
  <c r="D28" i="12"/>
  <c r="D29" i="12"/>
  <c r="D30" i="12"/>
  <c r="D31" i="12"/>
  <c r="D32" i="12"/>
  <c r="D33" i="12"/>
  <c r="D34" i="12"/>
  <c r="D35" i="12"/>
  <c r="D36" i="12"/>
  <c r="D37" i="12"/>
  <c r="D38" i="12"/>
  <c r="D39" i="12"/>
  <c r="D40" i="12"/>
  <c r="D41" i="12"/>
  <c r="D42" i="12"/>
  <c r="D43" i="12"/>
  <c r="D44" i="12"/>
  <c r="D45" i="12"/>
  <c r="D46" i="12"/>
  <c r="D47" i="12"/>
  <c r="D48" i="12"/>
  <c r="D49" i="12"/>
  <c r="D50" i="12"/>
  <c r="D51" i="12"/>
  <c r="D52" i="12"/>
  <c r="D53" i="12"/>
  <c r="D54" i="12"/>
  <c r="D55" i="12"/>
  <c r="D56" i="12"/>
  <c r="D57" i="12"/>
  <c r="D58" i="12"/>
  <c r="D59" i="12"/>
  <c r="D60" i="12"/>
  <c r="D61" i="12"/>
  <c r="D62" i="12"/>
  <c r="D63" i="12"/>
  <c r="D64" i="12"/>
  <c r="D65" i="12"/>
  <c r="D66" i="12"/>
  <c r="D67" i="12"/>
  <c r="D68" i="12"/>
  <c r="D69" i="12"/>
  <c r="D70" i="12"/>
  <c r="D71" i="12"/>
  <c r="D72" i="12"/>
  <c r="D73" i="12"/>
  <c r="D74" i="12"/>
  <c r="D75" i="12"/>
  <c r="D76" i="12"/>
  <c r="D77" i="12"/>
  <c r="D78" i="12"/>
  <c r="D79" i="12"/>
  <c r="D80" i="12"/>
  <c r="D81" i="12"/>
  <c r="D82" i="12"/>
  <c r="D83" i="12"/>
  <c r="D84" i="12"/>
  <c r="D85" i="12"/>
  <c r="D86" i="12"/>
  <c r="D87" i="12"/>
  <c r="D88" i="12"/>
  <c r="D89" i="12"/>
  <c r="D90" i="12"/>
  <c r="D91" i="12"/>
  <c r="D92" i="12"/>
  <c r="D93" i="12"/>
  <c r="D94" i="12"/>
  <c r="D95" i="12"/>
  <c r="D96" i="12"/>
  <c r="D97" i="12"/>
  <c r="D98" i="12"/>
  <c r="D99" i="12"/>
  <c r="D100" i="12"/>
  <c r="D101" i="12"/>
  <c r="D102" i="12"/>
  <c r="D103" i="12"/>
  <c r="D104" i="12"/>
  <c r="D105" i="12"/>
  <c r="D106" i="12"/>
  <c r="D107" i="12"/>
  <c r="D108" i="12"/>
  <c r="D109" i="12"/>
  <c r="D110" i="12"/>
  <c r="D111" i="12"/>
  <c r="D112" i="12"/>
  <c r="D113" i="12"/>
  <c r="D114" i="12"/>
  <c r="D115" i="12"/>
  <c r="D116" i="12"/>
  <c r="D117" i="12"/>
  <c r="D118" i="12"/>
  <c r="D119" i="12"/>
  <c r="D120" i="12"/>
  <c r="D121" i="12"/>
  <c r="D122" i="12"/>
  <c r="D123" i="12"/>
  <c r="D124" i="12"/>
  <c r="D125" i="12"/>
  <c r="D126" i="12"/>
  <c r="D127" i="12"/>
  <c r="D128" i="12"/>
  <c r="D129" i="12"/>
  <c r="D130" i="12"/>
  <c r="D131" i="12"/>
  <c r="D132" i="12"/>
  <c r="D133" i="12"/>
  <c r="D134" i="12"/>
  <c r="D135" i="12"/>
  <c r="D136" i="12"/>
  <c r="D137" i="12"/>
  <c r="D138" i="12"/>
  <c r="D139" i="12"/>
  <c r="D140" i="12"/>
  <c r="D141" i="12"/>
  <c r="D142" i="12"/>
  <c r="D143" i="12"/>
  <c r="D144" i="12"/>
  <c r="D145" i="12"/>
  <c r="D146" i="12"/>
  <c r="D147" i="12"/>
  <c r="D148" i="12"/>
  <c r="D149" i="12"/>
  <c r="D150" i="12"/>
  <c r="D151" i="12"/>
  <c r="D152" i="12"/>
  <c r="D153" i="12"/>
  <c r="D154" i="12"/>
  <c r="D155" i="12"/>
  <c r="D156" i="12"/>
  <c r="D157" i="12"/>
  <c r="D158" i="12"/>
  <c r="D159" i="12"/>
  <c r="D160" i="12"/>
  <c r="D161" i="12"/>
  <c r="D162" i="12"/>
  <c r="D163" i="12"/>
  <c r="D164" i="12"/>
  <c r="D165" i="12"/>
  <c r="D166" i="12"/>
  <c r="D167" i="12"/>
  <c r="D168" i="12"/>
  <c r="D169" i="12"/>
  <c r="D170" i="12"/>
  <c r="D171" i="12"/>
  <c r="D172" i="12"/>
  <c r="D173" i="12"/>
  <c r="D174" i="12"/>
  <c r="D175" i="12"/>
  <c r="D176" i="12"/>
  <c r="D177" i="12"/>
  <c r="D178" i="12"/>
  <c r="D179" i="12"/>
  <c r="D180" i="12"/>
  <c r="D181" i="12"/>
  <c r="D182" i="12"/>
  <c r="D183" i="12"/>
  <c r="D184" i="12"/>
  <c r="D185" i="12"/>
  <c r="D186" i="12"/>
  <c r="D187" i="12"/>
  <c r="D188" i="12"/>
  <c r="D189" i="12"/>
  <c r="D190" i="12"/>
  <c r="D191" i="12"/>
  <c r="D192" i="12"/>
  <c r="D193" i="12"/>
  <c r="D194" i="12"/>
  <c r="D195" i="12"/>
  <c r="D196" i="12"/>
  <c r="D197" i="12"/>
  <c r="D198" i="12"/>
  <c r="D199" i="12"/>
  <c r="D200" i="12"/>
  <c r="D201" i="12"/>
  <c r="D202" i="12"/>
  <c r="D203" i="12"/>
  <c r="D204" i="12"/>
  <c r="D205" i="12"/>
  <c r="D206" i="12"/>
  <c r="D207" i="12"/>
  <c r="D208" i="12"/>
  <c r="D209" i="12"/>
  <c r="D210" i="12"/>
  <c r="D211" i="12"/>
  <c r="D212" i="12"/>
  <c r="D213" i="12"/>
  <c r="D13" i="12"/>
  <c r="A13" i="12"/>
  <c r="A15" i="11"/>
  <c r="A13" i="8"/>
  <c r="A26" i="6"/>
  <c r="D18" i="5"/>
  <c r="D19" i="5"/>
  <c r="D20" i="5"/>
  <c r="D21" i="5"/>
  <c r="D22" i="5"/>
  <c r="D23" i="5"/>
  <c r="D24" i="5"/>
  <c r="D25" i="5"/>
  <c r="D26" i="5"/>
  <c r="D27" i="5"/>
  <c r="D28" i="5"/>
  <c r="D29" i="5"/>
  <c r="D30" i="5"/>
  <c r="D31" i="5"/>
  <c r="D32" i="5"/>
  <c r="D33" i="5"/>
  <c r="D34" i="5"/>
  <c r="D35" i="5"/>
  <c r="D36" i="5"/>
  <c r="D37" i="5"/>
  <c r="D38" i="5"/>
  <c r="D39" i="5"/>
  <c r="D40" i="5"/>
  <c r="D41" i="5"/>
  <c r="D42" i="5"/>
  <c r="D43" i="5"/>
  <c r="D44" i="5"/>
  <c r="D45" i="5"/>
  <c r="D46" i="5"/>
  <c r="D47" i="5"/>
  <c r="D48" i="5"/>
  <c r="D49" i="5"/>
  <c r="D50" i="5"/>
  <c r="D51" i="5"/>
  <c r="D52" i="5"/>
  <c r="D53" i="5"/>
  <c r="D54" i="5"/>
  <c r="D55" i="5"/>
  <c r="D56" i="5"/>
  <c r="D57" i="5"/>
  <c r="D58" i="5"/>
  <c r="D59" i="5"/>
  <c r="D60" i="5"/>
  <c r="D61" i="5"/>
  <c r="D62" i="5"/>
  <c r="D63" i="5"/>
  <c r="D64" i="5"/>
  <c r="D65" i="5"/>
  <c r="D66" i="5"/>
  <c r="D67" i="5"/>
  <c r="D68" i="5"/>
  <c r="D69" i="5"/>
  <c r="D70" i="5"/>
  <c r="D71" i="5"/>
  <c r="D72" i="5"/>
  <c r="D73" i="5"/>
  <c r="D74" i="5"/>
  <c r="D75" i="5"/>
  <c r="D76" i="5"/>
  <c r="D77" i="5"/>
  <c r="D78" i="5"/>
  <c r="D79" i="5"/>
  <c r="D80" i="5"/>
  <c r="D81" i="5"/>
  <c r="D82" i="5"/>
  <c r="D83" i="5"/>
  <c r="D84" i="5"/>
  <c r="D85" i="5"/>
  <c r="D86" i="5"/>
  <c r="D87" i="5"/>
  <c r="D88" i="5"/>
  <c r="D89" i="5"/>
  <c r="D90" i="5"/>
  <c r="D91" i="5"/>
  <c r="D92" i="5"/>
  <c r="D93" i="5"/>
  <c r="D94" i="5"/>
  <c r="D95" i="5"/>
  <c r="D96" i="5"/>
  <c r="D97" i="5"/>
  <c r="D98" i="5"/>
  <c r="D99" i="5"/>
  <c r="D100" i="5"/>
  <c r="D101" i="5"/>
  <c r="D102" i="5"/>
  <c r="D103" i="5"/>
  <c r="D104" i="5"/>
  <c r="D105" i="5"/>
  <c r="D106" i="5"/>
  <c r="D107" i="5"/>
  <c r="D108" i="5"/>
  <c r="D109" i="5"/>
  <c r="D110" i="5"/>
  <c r="D111" i="5"/>
  <c r="D112" i="5"/>
  <c r="D113" i="5"/>
  <c r="D114" i="5"/>
  <c r="D115" i="5"/>
  <c r="D116" i="5"/>
  <c r="D117" i="5"/>
  <c r="D118" i="5"/>
  <c r="D119" i="5"/>
  <c r="D120" i="5"/>
  <c r="D121" i="5"/>
  <c r="D122" i="5"/>
  <c r="D123" i="5"/>
  <c r="D124" i="5"/>
  <c r="D125" i="5"/>
  <c r="D126" i="5"/>
  <c r="D127" i="5"/>
  <c r="D128" i="5"/>
  <c r="D129" i="5"/>
  <c r="D130" i="5"/>
  <c r="D131" i="5"/>
  <c r="D132" i="5"/>
  <c r="D133" i="5"/>
  <c r="D134" i="5"/>
  <c r="D135" i="5"/>
  <c r="D136" i="5"/>
  <c r="D137" i="5"/>
  <c r="D138" i="5"/>
  <c r="D139" i="5"/>
  <c r="D140" i="5"/>
  <c r="D141" i="5"/>
  <c r="D142" i="5"/>
  <c r="D143" i="5"/>
  <c r="D144" i="5"/>
  <c r="D145" i="5"/>
  <c r="D146" i="5"/>
  <c r="D147" i="5"/>
  <c r="D148" i="5"/>
  <c r="D149" i="5"/>
  <c r="D150" i="5"/>
  <c r="D151" i="5"/>
  <c r="D152" i="5"/>
  <c r="D153" i="5"/>
  <c r="D154" i="5"/>
  <c r="D155" i="5"/>
  <c r="D156" i="5"/>
  <c r="D157" i="5"/>
  <c r="D158" i="5"/>
  <c r="D159" i="5"/>
  <c r="D160" i="5"/>
  <c r="D161" i="5"/>
  <c r="D162" i="5"/>
  <c r="D163" i="5"/>
  <c r="D164" i="5"/>
  <c r="D165" i="5"/>
  <c r="D166" i="5"/>
  <c r="D167" i="5"/>
  <c r="D168" i="5"/>
  <c r="D169" i="5"/>
  <c r="D170" i="5"/>
  <c r="D171" i="5"/>
  <c r="D172" i="5"/>
  <c r="D173" i="5"/>
  <c r="D174" i="5"/>
  <c r="D175" i="5"/>
  <c r="D176" i="5"/>
  <c r="D177" i="5"/>
  <c r="D178" i="5"/>
  <c r="D179" i="5"/>
  <c r="D180" i="5"/>
  <c r="D181" i="5"/>
  <c r="D182" i="5"/>
  <c r="D183" i="5"/>
  <c r="D184" i="5"/>
  <c r="D185" i="5"/>
  <c r="D186" i="5"/>
  <c r="D187" i="5"/>
  <c r="D188" i="5"/>
  <c r="D189" i="5"/>
  <c r="D190" i="5"/>
  <c r="D191" i="5"/>
  <c r="D192" i="5"/>
  <c r="D193" i="5"/>
  <c r="D194" i="5"/>
  <c r="D195" i="5"/>
  <c r="D196" i="5"/>
  <c r="D197" i="5"/>
  <c r="D198" i="5"/>
  <c r="D199" i="5"/>
  <c r="D200" i="5"/>
  <c r="D201" i="5"/>
  <c r="D202" i="5"/>
  <c r="D203" i="5"/>
  <c r="D204" i="5"/>
  <c r="D205" i="5"/>
  <c r="D206" i="5"/>
  <c r="D207" i="5"/>
  <c r="D208" i="5"/>
  <c r="D209" i="5"/>
  <c r="D210" i="5"/>
  <c r="D211" i="5"/>
  <c r="D212" i="5"/>
  <c r="D213" i="5"/>
  <c r="D214" i="5"/>
  <c r="D215" i="5"/>
  <c r="D216" i="5"/>
  <c r="D217" i="5"/>
  <c r="D17" i="5"/>
  <c r="A17" i="5"/>
  <c r="I21" i="4"/>
  <c r="J21" i="4" s="1"/>
  <c r="I22" i="4"/>
  <c r="J22" i="4" s="1"/>
  <c r="I23" i="4"/>
  <c r="J23" i="4" s="1"/>
  <c r="I24" i="4"/>
  <c r="J24" i="4" s="1"/>
  <c r="I25" i="4"/>
  <c r="J25" i="4" s="1"/>
  <c r="I26" i="4"/>
  <c r="J26" i="4" s="1"/>
  <c r="I27" i="4"/>
  <c r="J27" i="4" s="1"/>
  <c r="I28" i="4"/>
  <c r="J28" i="4" s="1"/>
  <c r="I29" i="4"/>
  <c r="J29" i="4" s="1"/>
  <c r="I30" i="4"/>
  <c r="J30" i="4" s="1"/>
  <c r="I31" i="4"/>
  <c r="J31" i="4" s="1"/>
  <c r="I32" i="4"/>
  <c r="J32" i="4" s="1"/>
  <c r="I33" i="4"/>
  <c r="J33" i="4" s="1"/>
  <c r="I34" i="4"/>
  <c r="J34" i="4" s="1"/>
  <c r="I35" i="4"/>
  <c r="J35" i="4" s="1"/>
  <c r="I36" i="4"/>
  <c r="J36" i="4" s="1"/>
  <c r="I37" i="4"/>
  <c r="J37" i="4" s="1"/>
  <c r="I38" i="4"/>
  <c r="J38" i="4" s="1"/>
  <c r="I39" i="4"/>
  <c r="J39" i="4" s="1"/>
  <c r="I40" i="4"/>
  <c r="J40" i="4" s="1"/>
  <c r="I41" i="4"/>
  <c r="J41" i="4" s="1"/>
  <c r="I42" i="4"/>
  <c r="J42" i="4" s="1"/>
  <c r="I43" i="4"/>
  <c r="J43" i="4" s="1"/>
  <c r="I44" i="4"/>
  <c r="J44" i="4" s="1"/>
  <c r="I45" i="4"/>
  <c r="J45" i="4" s="1"/>
  <c r="I46" i="4"/>
  <c r="J46" i="4" s="1"/>
  <c r="I47" i="4"/>
  <c r="J47" i="4" s="1"/>
  <c r="I48" i="4"/>
  <c r="J48" i="4" s="1"/>
  <c r="I49" i="4"/>
  <c r="J49" i="4" s="1"/>
  <c r="I50" i="4"/>
  <c r="J50" i="4" s="1"/>
  <c r="I51" i="4"/>
  <c r="J51" i="4" s="1"/>
  <c r="I52" i="4"/>
  <c r="J52" i="4" s="1"/>
  <c r="I53" i="4"/>
  <c r="J53" i="4" s="1"/>
  <c r="I54" i="4"/>
  <c r="J54" i="4" s="1"/>
  <c r="I55" i="4"/>
  <c r="J55" i="4" s="1"/>
  <c r="I56" i="4"/>
  <c r="J56" i="4" s="1"/>
  <c r="I57" i="4"/>
  <c r="J57" i="4" s="1"/>
  <c r="I58" i="4"/>
  <c r="J58" i="4" s="1"/>
  <c r="I59" i="4"/>
  <c r="J59" i="4" s="1"/>
  <c r="I60" i="4"/>
  <c r="J60" i="4" s="1"/>
  <c r="I61" i="4"/>
  <c r="J61" i="4" s="1"/>
  <c r="I62" i="4"/>
  <c r="J62" i="4" s="1"/>
  <c r="I63" i="4"/>
  <c r="J63" i="4" s="1"/>
  <c r="I64" i="4"/>
  <c r="J64" i="4" s="1"/>
  <c r="I65" i="4"/>
  <c r="J65" i="4" s="1"/>
  <c r="I66" i="4"/>
  <c r="J66" i="4" s="1"/>
  <c r="I67" i="4"/>
  <c r="J67" i="4" s="1"/>
  <c r="I68" i="4"/>
  <c r="J68" i="4" s="1"/>
  <c r="I69" i="4"/>
  <c r="J69" i="4" s="1"/>
  <c r="I70" i="4"/>
  <c r="J70" i="4" s="1"/>
  <c r="I71" i="4"/>
  <c r="J71" i="4" s="1"/>
  <c r="I72" i="4"/>
  <c r="J72" i="4" s="1"/>
  <c r="I73" i="4"/>
  <c r="J73" i="4" s="1"/>
  <c r="I74" i="4"/>
  <c r="J74" i="4" s="1"/>
  <c r="I75" i="4"/>
  <c r="J75" i="4" s="1"/>
  <c r="I76" i="4"/>
  <c r="J76" i="4" s="1"/>
  <c r="I77" i="4"/>
  <c r="J77" i="4" s="1"/>
  <c r="I78" i="4"/>
  <c r="J78" i="4" s="1"/>
  <c r="I79" i="4"/>
  <c r="J79" i="4" s="1"/>
  <c r="I80" i="4"/>
  <c r="J80" i="4" s="1"/>
  <c r="I81" i="4"/>
  <c r="J81" i="4" s="1"/>
  <c r="I82" i="4"/>
  <c r="J82" i="4" s="1"/>
  <c r="I83" i="4"/>
  <c r="J83" i="4" s="1"/>
  <c r="I84" i="4"/>
  <c r="J84" i="4" s="1"/>
  <c r="I85" i="4"/>
  <c r="J85" i="4" s="1"/>
  <c r="I86" i="4"/>
  <c r="J86" i="4" s="1"/>
  <c r="I87" i="4"/>
  <c r="J87" i="4" s="1"/>
  <c r="I88" i="4"/>
  <c r="J88" i="4" s="1"/>
  <c r="I89" i="4"/>
  <c r="J89" i="4" s="1"/>
  <c r="I90" i="4"/>
  <c r="J90" i="4" s="1"/>
  <c r="I91" i="4"/>
  <c r="J91" i="4" s="1"/>
  <c r="I92" i="4"/>
  <c r="J92" i="4" s="1"/>
  <c r="I93" i="4"/>
  <c r="J93" i="4" s="1"/>
  <c r="I94" i="4"/>
  <c r="J94" i="4" s="1"/>
  <c r="I95" i="4"/>
  <c r="J95" i="4" s="1"/>
  <c r="I96" i="4"/>
  <c r="J96" i="4" s="1"/>
  <c r="I97" i="4"/>
  <c r="J97" i="4" s="1"/>
  <c r="I98" i="4"/>
  <c r="J98" i="4" s="1"/>
  <c r="I99" i="4"/>
  <c r="J99" i="4" s="1"/>
  <c r="I100" i="4"/>
  <c r="J100" i="4" s="1"/>
  <c r="I101" i="4"/>
  <c r="J101" i="4" s="1"/>
  <c r="I102" i="4"/>
  <c r="J102" i="4" s="1"/>
  <c r="I103" i="4"/>
  <c r="J103" i="4" s="1"/>
  <c r="I104" i="4"/>
  <c r="J104" i="4" s="1"/>
  <c r="I105" i="4"/>
  <c r="J105" i="4" s="1"/>
  <c r="I106" i="4"/>
  <c r="J106" i="4" s="1"/>
  <c r="I107" i="4"/>
  <c r="J107" i="4" s="1"/>
  <c r="I108" i="4"/>
  <c r="J108" i="4" s="1"/>
  <c r="I109" i="4"/>
  <c r="J109" i="4" s="1"/>
  <c r="I110" i="4"/>
  <c r="J110" i="4" s="1"/>
  <c r="I111" i="4"/>
  <c r="J111" i="4" s="1"/>
  <c r="I112" i="4"/>
  <c r="J112" i="4" s="1"/>
  <c r="I113" i="4"/>
  <c r="J113" i="4" s="1"/>
  <c r="I114" i="4"/>
  <c r="J114" i="4" s="1"/>
  <c r="I115" i="4"/>
  <c r="J115" i="4" s="1"/>
  <c r="I116" i="4"/>
  <c r="J116" i="4" s="1"/>
  <c r="I117" i="4"/>
  <c r="J117" i="4" s="1"/>
  <c r="I118" i="4"/>
  <c r="J118" i="4" s="1"/>
  <c r="I119" i="4"/>
  <c r="J119" i="4" s="1"/>
  <c r="I120" i="4"/>
  <c r="J120" i="4" s="1"/>
  <c r="I121" i="4"/>
  <c r="J121" i="4" s="1"/>
  <c r="I122" i="4"/>
  <c r="J122" i="4" s="1"/>
  <c r="I123" i="4"/>
  <c r="J123" i="4" s="1"/>
  <c r="I124" i="4"/>
  <c r="J124" i="4" s="1"/>
  <c r="I125" i="4"/>
  <c r="J125" i="4" s="1"/>
  <c r="I126" i="4"/>
  <c r="J126" i="4" s="1"/>
  <c r="I127" i="4"/>
  <c r="J127" i="4" s="1"/>
  <c r="I128" i="4"/>
  <c r="J128" i="4" s="1"/>
  <c r="I129" i="4"/>
  <c r="J129" i="4" s="1"/>
  <c r="I130" i="4"/>
  <c r="J130" i="4" s="1"/>
  <c r="I131" i="4"/>
  <c r="J131" i="4" s="1"/>
  <c r="I132" i="4"/>
  <c r="J132" i="4" s="1"/>
  <c r="I133" i="4"/>
  <c r="J133" i="4" s="1"/>
  <c r="I134" i="4"/>
  <c r="J134" i="4" s="1"/>
  <c r="I135" i="4"/>
  <c r="J135" i="4" s="1"/>
  <c r="I136" i="4"/>
  <c r="J136" i="4" s="1"/>
  <c r="I137" i="4"/>
  <c r="J137" i="4" s="1"/>
  <c r="I138" i="4"/>
  <c r="J138" i="4" s="1"/>
  <c r="I139" i="4"/>
  <c r="J139" i="4" s="1"/>
  <c r="I140" i="4"/>
  <c r="J140" i="4" s="1"/>
  <c r="I141" i="4"/>
  <c r="J141" i="4" s="1"/>
  <c r="I142" i="4"/>
  <c r="J142" i="4" s="1"/>
  <c r="I143" i="4"/>
  <c r="J143" i="4" s="1"/>
  <c r="I144" i="4"/>
  <c r="J144" i="4" s="1"/>
  <c r="I145" i="4"/>
  <c r="J145" i="4" s="1"/>
  <c r="I146" i="4"/>
  <c r="J146" i="4" s="1"/>
  <c r="I147" i="4"/>
  <c r="J147" i="4" s="1"/>
  <c r="I148" i="4"/>
  <c r="J148" i="4" s="1"/>
  <c r="I149" i="4"/>
  <c r="J149" i="4" s="1"/>
  <c r="I150" i="4"/>
  <c r="J150" i="4" s="1"/>
  <c r="I151" i="4"/>
  <c r="J151" i="4" s="1"/>
  <c r="I152" i="4"/>
  <c r="J152" i="4" s="1"/>
  <c r="I153" i="4"/>
  <c r="J153" i="4" s="1"/>
  <c r="I154" i="4"/>
  <c r="J154" i="4" s="1"/>
  <c r="I155" i="4"/>
  <c r="J155" i="4" s="1"/>
  <c r="I156" i="4"/>
  <c r="J156" i="4" s="1"/>
  <c r="I157" i="4"/>
  <c r="J157" i="4" s="1"/>
  <c r="I158" i="4"/>
  <c r="J158" i="4" s="1"/>
  <c r="I159" i="4"/>
  <c r="J159" i="4" s="1"/>
  <c r="I160" i="4"/>
  <c r="J160" i="4" s="1"/>
  <c r="I161" i="4"/>
  <c r="J161" i="4" s="1"/>
  <c r="I162" i="4"/>
  <c r="J162" i="4" s="1"/>
  <c r="I163" i="4"/>
  <c r="J163" i="4" s="1"/>
  <c r="I164" i="4"/>
  <c r="J164" i="4" s="1"/>
  <c r="I165" i="4"/>
  <c r="J165" i="4" s="1"/>
  <c r="I166" i="4"/>
  <c r="J166" i="4" s="1"/>
  <c r="I167" i="4"/>
  <c r="J167" i="4" s="1"/>
  <c r="I168" i="4"/>
  <c r="J168" i="4" s="1"/>
  <c r="I169" i="4"/>
  <c r="J169" i="4" s="1"/>
  <c r="I170" i="4"/>
  <c r="J170" i="4" s="1"/>
  <c r="I171" i="4"/>
  <c r="J171" i="4" s="1"/>
  <c r="I172" i="4"/>
  <c r="J172" i="4" s="1"/>
  <c r="I173" i="4"/>
  <c r="J173" i="4" s="1"/>
  <c r="I174" i="4"/>
  <c r="J174" i="4" s="1"/>
  <c r="I175" i="4"/>
  <c r="J175" i="4" s="1"/>
  <c r="I176" i="4"/>
  <c r="J176" i="4" s="1"/>
  <c r="I177" i="4"/>
  <c r="J177" i="4" s="1"/>
  <c r="I178" i="4"/>
  <c r="J178" i="4" s="1"/>
  <c r="I179" i="4"/>
  <c r="J179" i="4" s="1"/>
  <c r="I180" i="4"/>
  <c r="J180" i="4" s="1"/>
  <c r="I181" i="4"/>
  <c r="J181" i="4" s="1"/>
  <c r="I182" i="4"/>
  <c r="J182" i="4" s="1"/>
  <c r="I183" i="4"/>
  <c r="J183" i="4" s="1"/>
  <c r="I184" i="4"/>
  <c r="J184" i="4" s="1"/>
  <c r="I185" i="4"/>
  <c r="J185" i="4" s="1"/>
  <c r="I186" i="4"/>
  <c r="J186" i="4" s="1"/>
  <c r="I187" i="4"/>
  <c r="J187" i="4" s="1"/>
  <c r="I188" i="4"/>
  <c r="J188" i="4" s="1"/>
  <c r="I189" i="4"/>
  <c r="J189" i="4" s="1"/>
  <c r="I190" i="4"/>
  <c r="J190" i="4" s="1"/>
  <c r="I191" i="4"/>
  <c r="J191" i="4" s="1"/>
  <c r="I192" i="4"/>
  <c r="J192" i="4" s="1"/>
  <c r="I193" i="4"/>
  <c r="J193" i="4" s="1"/>
  <c r="I194" i="4"/>
  <c r="J194" i="4" s="1"/>
  <c r="I195" i="4"/>
  <c r="J195" i="4" s="1"/>
  <c r="I196" i="4"/>
  <c r="J196" i="4" s="1"/>
  <c r="I197" i="4"/>
  <c r="J197" i="4" s="1"/>
  <c r="I198" i="4"/>
  <c r="J198" i="4" s="1"/>
  <c r="I199" i="4"/>
  <c r="J199" i="4" s="1"/>
  <c r="I200" i="4"/>
  <c r="J200" i="4" s="1"/>
  <c r="I201" i="4"/>
  <c r="J201" i="4" s="1"/>
  <c r="I202" i="4"/>
  <c r="J202" i="4" s="1"/>
  <c r="I203" i="4"/>
  <c r="J203" i="4" s="1"/>
  <c r="I204" i="4"/>
  <c r="J204" i="4" s="1"/>
  <c r="I205" i="4"/>
  <c r="J205" i="4" s="1"/>
  <c r="I206" i="4"/>
  <c r="J206" i="4" s="1"/>
  <c r="I207" i="4"/>
  <c r="J207" i="4" s="1"/>
  <c r="I208" i="4"/>
  <c r="J208" i="4" s="1"/>
  <c r="I209" i="4"/>
  <c r="J209" i="4" s="1"/>
  <c r="I210" i="4"/>
  <c r="J210" i="4" s="1"/>
  <c r="I211" i="4"/>
  <c r="J211" i="4" s="1"/>
  <c r="I212" i="4"/>
  <c r="J212" i="4" s="1"/>
  <c r="I213" i="4"/>
  <c r="J213" i="4" s="1"/>
  <c r="I214" i="4"/>
  <c r="J214" i="4" s="1"/>
  <c r="I215" i="4"/>
  <c r="J215" i="4" s="1"/>
  <c r="I216" i="4"/>
  <c r="J216" i="4" s="1"/>
  <c r="I217" i="4"/>
  <c r="J217" i="4" s="1"/>
  <c r="I218" i="4"/>
  <c r="J218" i="4" s="1"/>
  <c r="I219" i="4"/>
  <c r="J219" i="4" s="1"/>
  <c r="I220" i="4"/>
  <c r="J220" i="4" s="1"/>
  <c r="I20" i="4"/>
  <c r="J20" i="4" s="1"/>
  <c r="D21" i="4"/>
  <c r="D22" i="4"/>
  <c r="D23" i="4"/>
  <c r="D24" i="4"/>
  <c r="D25" i="4"/>
  <c r="D26" i="4"/>
  <c r="D27" i="4"/>
  <c r="D28" i="4"/>
  <c r="D29" i="4"/>
  <c r="D30" i="4"/>
  <c r="D31" i="4"/>
  <c r="D32" i="4"/>
  <c r="D33" i="4"/>
  <c r="D34" i="4"/>
  <c r="D35" i="4"/>
  <c r="D36" i="4"/>
  <c r="D37" i="4"/>
  <c r="D38" i="4"/>
  <c r="D39" i="4"/>
  <c r="D40" i="4"/>
  <c r="D41" i="4"/>
  <c r="D42" i="4"/>
  <c r="D43" i="4"/>
  <c r="D44" i="4"/>
  <c r="D45" i="4"/>
  <c r="D46" i="4"/>
  <c r="D47" i="4"/>
  <c r="D48" i="4"/>
  <c r="D49" i="4"/>
  <c r="D50" i="4"/>
  <c r="D51" i="4"/>
  <c r="D52" i="4"/>
  <c r="D53" i="4"/>
  <c r="D54" i="4"/>
  <c r="D55" i="4"/>
  <c r="D56" i="4"/>
  <c r="D57" i="4"/>
  <c r="D58" i="4"/>
  <c r="D59" i="4"/>
  <c r="D60" i="4"/>
  <c r="D61" i="4"/>
  <c r="D62" i="4"/>
  <c r="D63" i="4"/>
  <c r="D64" i="4"/>
  <c r="D65" i="4"/>
  <c r="D66" i="4"/>
  <c r="D67" i="4"/>
  <c r="D68" i="4"/>
  <c r="D69" i="4"/>
  <c r="D70" i="4"/>
  <c r="D71" i="4"/>
  <c r="D72" i="4"/>
  <c r="D73" i="4"/>
  <c r="D74" i="4"/>
  <c r="D75" i="4"/>
  <c r="D76" i="4"/>
  <c r="D77" i="4"/>
  <c r="D78" i="4"/>
  <c r="D79" i="4"/>
  <c r="D80" i="4"/>
  <c r="D81" i="4"/>
  <c r="D82" i="4"/>
  <c r="D83" i="4"/>
  <c r="D84" i="4"/>
  <c r="D85" i="4"/>
  <c r="D86" i="4"/>
  <c r="D87" i="4"/>
  <c r="D88" i="4"/>
  <c r="D89" i="4"/>
  <c r="D90" i="4"/>
  <c r="D91" i="4"/>
  <c r="D92" i="4"/>
  <c r="D93" i="4"/>
  <c r="D94" i="4"/>
  <c r="D95" i="4"/>
  <c r="D96" i="4"/>
  <c r="D97" i="4"/>
  <c r="D98" i="4"/>
  <c r="D99" i="4"/>
  <c r="D100" i="4"/>
  <c r="D101" i="4"/>
  <c r="D102" i="4"/>
  <c r="D103" i="4"/>
  <c r="D104" i="4"/>
  <c r="D105" i="4"/>
  <c r="D106" i="4"/>
  <c r="D107" i="4"/>
  <c r="D108" i="4"/>
  <c r="D109" i="4"/>
  <c r="D110" i="4"/>
  <c r="D111" i="4"/>
  <c r="D112" i="4"/>
  <c r="D113" i="4"/>
  <c r="D114" i="4"/>
  <c r="D115" i="4"/>
  <c r="D116" i="4"/>
  <c r="D117" i="4"/>
  <c r="D118" i="4"/>
  <c r="D119" i="4"/>
  <c r="D120" i="4"/>
  <c r="D121" i="4"/>
  <c r="D122" i="4"/>
  <c r="D123" i="4"/>
  <c r="D124" i="4"/>
  <c r="D125" i="4"/>
  <c r="D126" i="4"/>
  <c r="D127" i="4"/>
  <c r="D128" i="4"/>
  <c r="D129" i="4"/>
  <c r="D130" i="4"/>
  <c r="D131" i="4"/>
  <c r="D132" i="4"/>
  <c r="D133" i="4"/>
  <c r="D134" i="4"/>
  <c r="D135" i="4"/>
  <c r="D136" i="4"/>
  <c r="D137" i="4"/>
  <c r="D138" i="4"/>
  <c r="D139" i="4"/>
  <c r="D140" i="4"/>
  <c r="D141" i="4"/>
  <c r="D142" i="4"/>
  <c r="D143" i="4"/>
  <c r="D144" i="4"/>
  <c r="D145" i="4"/>
  <c r="D146" i="4"/>
  <c r="D147" i="4"/>
  <c r="D148" i="4"/>
  <c r="D149" i="4"/>
  <c r="D150" i="4"/>
  <c r="D151" i="4"/>
  <c r="D152" i="4"/>
  <c r="D153" i="4"/>
  <c r="D154" i="4"/>
  <c r="D155" i="4"/>
  <c r="D156" i="4"/>
  <c r="D157" i="4"/>
  <c r="D158" i="4"/>
  <c r="D159" i="4"/>
  <c r="D160" i="4"/>
  <c r="D161" i="4"/>
  <c r="D162" i="4"/>
  <c r="D163" i="4"/>
  <c r="D164" i="4"/>
  <c r="D165" i="4"/>
  <c r="D166" i="4"/>
  <c r="D167" i="4"/>
  <c r="D168" i="4"/>
  <c r="D169" i="4"/>
  <c r="D170" i="4"/>
  <c r="D171" i="4"/>
  <c r="D172" i="4"/>
  <c r="D173" i="4"/>
  <c r="D174" i="4"/>
  <c r="D175" i="4"/>
  <c r="D176" i="4"/>
  <c r="D177" i="4"/>
  <c r="D178" i="4"/>
  <c r="D179" i="4"/>
  <c r="D180" i="4"/>
  <c r="D181" i="4"/>
  <c r="D182" i="4"/>
  <c r="D183" i="4"/>
  <c r="D184" i="4"/>
  <c r="D185" i="4"/>
  <c r="D186" i="4"/>
  <c r="D187" i="4"/>
  <c r="D188" i="4"/>
  <c r="D189" i="4"/>
  <c r="D190" i="4"/>
  <c r="D191" i="4"/>
  <c r="D192" i="4"/>
  <c r="D193" i="4"/>
  <c r="D194" i="4"/>
  <c r="D195" i="4"/>
  <c r="D196" i="4"/>
  <c r="D197" i="4"/>
  <c r="D198" i="4"/>
  <c r="D199" i="4"/>
  <c r="D200" i="4"/>
  <c r="D201" i="4"/>
  <c r="D202" i="4"/>
  <c r="D203" i="4"/>
  <c r="D204" i="4"/>
  <c r="D205" i="4"/>
  <c r="D206" i="4"/>
  <c r="D207" i="4"/>
  <c r="D208" i="4"/>
  <c r="D209" i="4"/>
  <c r="D210" i="4"/>
  <c r="D211" i="4"/>
  <c r="D212" i="4"/>
  <c r="D213" i="4"/>
  <c r="D214" i="4"/>
  <c r="D215" i="4"/>
  <c r="D216" i="4"/>
  <c r="D217" i="4"/>
  <c r="D218" i="4"/>
  <c r="D219" i="4"/>
  <c r="D220" i="4"/>
  <c r="C21" i="4"/>
  <c r="E21" i="4" s="1"/>
  <c r="C22" i="4"/>
  <c r="E22" i="4" s="1"/>
  <c r="C23" i="4"/>
  <c r="E23" i="4" s="1"/>
  <c r="C24" i="4"/>
  <c r="E24" i="4" s="1"/>
  <c r="C25" i="4"/>
  <c r="E25" i="4" s="1"/>
  <c r="C26" i="4"/>
  <c r="E26" i="4" s="1"/>
  <c r="C27" i="4"/>
  <c r="E27" i="4" s="1"/>
  <c r="C28" i="4"/>
  <c r="E28" i="4" s="1"/>
  <c r="C29" i="4"/>
  <c r="E29" i="4" s="1"/>
  <c r="C30" i="4"/>
  <c r="E30" i="4" s="1"/>
  <c r="C31" i="4"/>
  <c r="E31" i="4" s="1"/>
  <c r="C32" i="4"/>
  <c r="E32" i="4" s="1"/>
  <c r="C33" i="4"/>
  <c r="E33" i="4" s="1"/>
  <c r="C34" i="4"/>
  <c r="E34" i="4" s="1"/>
  <c r="C35" i="4"/>
  <c r="E35" i="4" s="1"/>
  <c r="C36" i="4"/>
  <c r="E36" i="4" s="1"/>
  <c r="C37" i="4"/>
  <c r="E37" i="4" s="1"/>
  <c r="C38" i="4"/>
  <c r="E38" i="4" s="1"/>
  <c r="C39" i="4"/>
  <c r="E39" i="4" s="1"/>
  <c r="C40" i="4"/>
  <c r="E40" i="4" s="1"/>
  <c r="C41" i="4"/>
  <c r="E41" i="4" s="1"/>
  <c r="C42" i="4"/>
  <c r="E42" i="4" s="1"/>
  <c r="C43" i="4"/>
  <c r="E43" i="4" s="1"/>
  <c r="C44" i="4"/>
  <c r="E44" i="4" s="1"/>
  <c r="C45" i="4"/>
  <c r="E45" i="4" s="1"/>
  <c r="C46" i="4"/>
  <c r="E46" i="4" s="1"/>
  <c r="C47" i="4"/>
  <c r="E47" i="4" s="1"/>
  <c r="C48" i="4"/>
  <c r="E48" i="4" s="1"/>
  <c r="C49" i="4"/>
  <c r="E49" i="4" s="1"/>
  <c r="C50" i="4"/>
  <c r="E50" i="4" s="1"/>
  <c r="C51" i="4"/>
  <c r="E51" i="4" s="1"/>
  <c r="C52" i="4"/>
  <c r="E52" i="4" s="1"/>
  <c r="C53" i="4"/>
  <c r="E53" i="4" s="1"/>
  <c r="C54" i="4"/>
  <c r="E54" i="4" s="1"/>
  <c r="C55" i="4"/>
  <c r="E55" i="4" s="1"/>
  <c r="C56" i="4"/>
  <c r="E56" i="4" s="1"/>
  <c r="C57" i="4"/>
  <c r="E57" i="4" s="1"/>
  <c r="C58" i="4"/>
  <c r="E58" i="4" s="1"/>
  <c r="C59" i="4"/>
  <c r="E59" i="4" s="1"/>
  <c r="C60" i="4"/>
  <c r="E60" i="4" s="1"/>
  <c r="C61" i="4"/>
  <c r="E61" i="4" s="1"/>
  <c r="C62" i="4"/>
  <c r="E62" i="4" s="1"/>
  <c r="C63" i="4"/>
  <c r="E63" i="4" s="1"/>
  <c r="C64" i="4"/>
  <c r="E64" i="4" s="1"/>
  <c r="C65" i="4"/>
  <c r="E65" i="4" s="1"/>
  <c r="C66" i="4"/>
  <c r="E66" i="4" s="1"/>
  <c r="C67" i="4"/>
  <c r="E67" i="4" s="1"/>
  <c r="C68" i="4"/>
  <c r="E68" i="4" s="1"/>
  <c r="C69" i="4"/>
  <c r="E69" i="4" s="1"/>
  <c r="C70" i="4"/>
  <c r="E70" i="4" s="1"/>
  <c r="C71" i="4"/>
  <c r="E71" i="4" s="1"/>
  <c r="C72" i="4"/>
  <c r="E72" i="4" s="1"/>
  <c r="C73" i="4"/>
  <c r="E73" i="4" s="1"/>
  <c r="C74" i="4"/>
  <c r="E74" i="4" s="1"/>
  <c r="C75" i="4"/>
  <c r="E75" i="4" s="1"/>
  <c r="C76" i="4"/>
  <c r="E76" i="4" s="1"/>
  <c r="C77" i="4"/>
  <c r="E77" i="4" s="1"/>
  <c r="C78" i="4"/>
  <c r="E78" i="4" s="1"/>
  <c r="C79" i="4"/>
  <c r="E79" i="4" s="1"/>
  <c r="C80" i="4"/>
  <c r="E80" i="4" s="1"/>
  <c r="C81" i="4"/>
  <c r="E81" i="4" s="1"/>
  <c r="C82" i="4"/>
  <c r="E82" i="4" s="1"/>
  <c r="C83" i="4"/>
  <c r="E83" i="4" s="1"/>
  <c r="C84" i="4"/>
  <c r="E84" i="4" s="1"/>
  <c r="C85" i="4"/>
  <c r="E85" i="4" s="1"/>
  <c r="C86" i="4"/>
  <c r="E86" i="4" s="1"/>
  <c r="C87" i="4"/>
  <c r="E87" i="4" s="1"/>
  <c r="C88" i="4"/>
  <c r="E88" i="4" s="1"/>
  <c r="C89" i="4"/>
  <c r="E89" i="4" s="1"/>
  <c r="C90" i="4"/>
  <c r="E90" i="4" s="1"/>
  <c r="C91" i="4"/>
  <c r="E91" i="4" s="1"/>
  <c r="C92" i="4"/>
  <c r="E92" i="4" s="1"/>
  <c r="C93" i="4"/>
  <c r="E93" i="4" s="1"/>
  <c r="C94" i="4"/>
  <c r="E94" i="4" s="1"/>
  <c r="C95" i="4"/>
  <c r="E95" i="4" s="1"/>
  <c r="C96" i="4"/>
  <c r="E96" i="4" s="1"/>
  <c r="C97" i="4"/>
  <c r="E97" i="4" s="1"/>
  <c r="C98" i="4"/>
  <c r="E98" i="4" s="1"/>
  <c r="C99" i="4"/>
  <c r="E99" i="4" s="1"/>
  <c r="C100" i="4"/>
  <c r="E100" i="4" s="1"/>
  <c r="C101" i="4"/>
  <c r="E101" i="4" s="1"/>
  <c r="C102" i="4"/>
  <c r="E102" i="4" s="1"/>
  <c r="C103" i="4"/>
  <c r="E103" i="4" s="1"/>
  <c r="C104" i="4"/>
  <c r="E104" i="4" s="1"/>
  <c r="C105" i="4"/>
  <c r="E105" i="4" s="1"/>
  <c r="C106" i="4"/>
  <c r="E106" i="4" s="1"/>
  <c r="C107" i="4"/>
  <c r="E107" i="4" s="1"/>
  <c r="C108" i="4"/>
  <c r="E108" i="4" s="1"/>
  <c r="C109" i="4"/>
  <c r="E109" i="4" s="1"/>
  <c r="C110" i="4"/>
  <c r="E110" i="4" s="1"/>
  <c r="C111" i="4"/>
  <c r="E111" i="4" s="1"/>
  <c r="C112" i="4"/>
  <c r="E112" i="4" s="1"/>
  <c r="C113" i="4"/>
  <c r="E113" i="4" s="1"/>
  <c r="C114" i="4"/>
  <c r="E114" i="4" s="1"/>
  <c r="C115" i="4"/>
  <c r="E115" i="4" s="1"/>
  <c r="C116" i="4"/>
  <c r="E116" i="4" s="1"/>
  <c r="C117" i="4"/>
  <c r="E117" i="4" s="1"/>
  <c r="C118" i="4"/>
  <c r="E118" i="4" s="1"/>
  <c r="C119" i="4"/>
  <c r="E119" i="4" s="1"/>
  <c r="C120" i="4"/>
  <c r="E120" i="4" s="1"/>
  <c r="C121" i="4"/>
  <c r="E121" i="4" s="1"/>
  <c r="C122" i="4"/>
  <c r="E122" i="4" s="1"/>
  <c r="C123" i="4"/>
  <c r="E123" i="4" s="1"/>
  <c r="C124" i="4"/>
  <c r="E124" i="4" s="1"/>
  <c r="C125" i="4"/>
  <c r="E125" i="4" s="1"/>
  <c r="C126" i="4"/>
  <c r="E126" i="4" s="1"/>
  <c r="C127" i="4"/>
  <c r="E127" i="4" s="1"/>
  <c r="C128" i="4"/>
  <c r="E128" i="4" s="1"/>
  <c r="C129" i="4"/>
  <c r="E129" i="4" s="1"/>
  <c r="C130" i="4"/>
  <c r="E130" i="4" s="1"/>
  <c r="C131" i="4"/>
  <c r="E131" i="4" s="1"/>
  <c r="C132" i="4"/>
  <c r="E132" i="4" s="1"/>
  <c r="C133" i="4"/>
  <c r="E133" i="4" s="1"/>
  <c r="C134" i="4"/>
  <c r="E134" i="4" s="1"/>
  <c r="C135" i="4"/>
  <c r="E135" i="4" s="1"/>
  <c r="C136" i="4"/>
  <c r="E136" i="4" s="1"/>
  <c r="C137" i="4"/>
  <c r="E137" i="4" s="1"/>
  <c r="C138" i="4"/>
  <c r="E138" i="4" s="1"/>
  <c r="C139" i="4"/>
  <c r="E139" i="4" s="1"/>
  <c r="C140" i="4"/>
  <c r="E140" i="4" s="1"/>
  <c r="C141" i="4"/>
  <c r="E141" i="4" s="1"/>
  <c r="C142" i="4"/>
  <c r="E142" i="4" s="1"/>
  <c r="C143" i="4"/>
  <c r="E143" i="4" s="1"/>
  <c r="C144" i="4"/>
  <c r="E144" i="4" s="1"/>
  <c r="C145" i="4"/>
  <c r="E145" i="4" s="1"/>
  <c r="C146" i="4"/>
  <c r="E146" i="4" s="1"/>
  <c r="C147" i="4"/>
  <c r="E147" i="4" s="1"/>
  <c r="C148" i="4"/>
  <c r="E148" i="4" s="1"/>
  <c r="C149" i="4"/>
  <c r="E149" i="4" s="1"/>
  <c r="C150" i="4"/>
  <c r="E150" i="4" s="1"/>
  <c r="C151" i="4"/>
  <c r="E151" i="4" s="1"/>
  <c r="C152" i="4"/>
  <c r="E152" i="4" s="1"/>
  <c r="C153" i="4"/>
  <c r="E153" i="4" s="1"/>
  <c r="C154" i="4"/>
  <c r="E154" i="4" s="1"/>
  <c r="C155" i="4"/>
  <c r="E155" i="4" s="1"/>
  <c r="C156" i="4"/>
  <c r="E156" i="4" s="1"/>
  <c r="C157" i="4"/>
  <c r="E157" i="4" s="1"/>
  <c r="C158" i="4"/>
  <c r="E158" i="4" s="1"/>
  <c r="C159" i="4"/>
  <c r="E159" i="4" s="1"/>
  <c r="C160" i="4"/>
  <c r="E160" i="4" s="1"/>
  <c r="C161" i="4"/>
  <c r="E161" i="4" s="1"/>
  <c r="C162" i="4"/>
  <c r="E162" i="4" s="1"/>
  <c r="C163" i="4"/>
  <c r="E163" i="4" s="1"/>
  <c r="C164" i="4"/>
  <c r="E164" i="4" s="1"/>
  <c r="C165" i="4"/>
  <c r="E165" i="4" s="1"/>
  <c r="C166" i="4"/>
  <c r="E166" i="4" s="1"/>
  <c r="C167" i="4"/>
  <c r="E167" i="4" s="1"/>
  <c r="C168" i="4"/>
  <c r="E168" i="4" s="1"/>
  <c r="C169" i="4"/>
  <c r="E169" i="4" s="1"/>
  <c r="C170" i="4"/>
  <c r="E170" i="4" s="1"/>
  <c r="C171" i="4"/>
  <c r="E171" i="4" s="1"/>
  <c r="C172" i="4"/>
  <c r="E172" i="4" s="1"/>
  <c r="C173" i="4"/>
  <c r="E173" i="4" s="1"/>
  <c r="C174" i="4"/>
  <c r="E174" i="4" s="1"/>
  <c r="C175" i="4"/>
  <c r="E175" i="4" s="1"/>
  <c r="C176" i="4"/>
  <c r="E176" i="4" s="1"/>
  <c r="C177" i="4"/>
  <c r="E177" i="4" s="1"/>
  <c r="C178" i="4"/>
  <c r="E178" i="4" s="1"/>
  <c r="C179" i="4"/>
  <c r="E179" i="4" s="1"/>
  <c r="C180" i="4"/>
  <c r="E180" i="4" s="1"/>
  <c r="C181" i="4"/>
  <c r="E181" i="4" s="1"/>
  <c r="C182" i="4"/>
  <c r="E182" i="4" s="1"/>
  <c r="C183" i="4"/>
  <c r="E183" i="4" s="1"/>
  <c r="C184" i="4"/>
  <c r="E184" i="4" s="1"/>
  <c r="C185" i="4"/>
  <c r="E185" i="4" s="1"/>
  <c r="C186" i="4"/>
  <c r="E186" i="4" s="1"/>
  <c r="C187" i="4"/>
  <c r="E187" i="4" s="1"/>
  <c r="C188" i="4"/>
  <c r="E188" i="4" s="1"/>
  <c r="C189" i="4"/>
  <c r="E189" i="4" s="1"/>
  <c r="C190" i="4"/>
  <c r="E190" i="4" s="1"/>
  <c r="C191" i="4"/>
  <c r="E191" i="4" s="1"/>
  <c r="C192" i="4"/>
  <c r="E192" i="4" s="1"/>
  <c r="C193" i="4"/>
  <c r="E193" i="4" s="1"/>
  <c r="C194" i="4"/>
  <c r="E194" i="4" s="1"/>
  <c r="C195" i="4"/>
  <c r="E195" i="4" s="1"/>
  <c r="C196" i="4"/>
  <c r="E196" i="4" s="1"/>
  <c r="C197" i="4"/>
  <c r="E197" i="4" s="1"/>
  <c r="C198" i="4"/>
  <c r="E198" i="4" s="1"/>
  <c r="C199" i="4"/>
  <c r="E199" i="4" s="1"/>
  <c r="C200" i="4"/>
  <c r="E200" i="4" s="1"/>
  <c r="C201" i="4"/>
  <c r="E201" i="4" s="1"/>
  <c r="C202" i="4"/>
  <c r="E202" i="4" s="1"/>
  <c r="C203" i="4"/>
  <c r="E203" i="4" s="1"/>
  <c r="C204" i="4"/>
  <c r="E204" i="4" s="1"/>
  <c r="C205" i="4"/>
  <c r="E205" i="4" s="1"/>
  <c r="C206" i="4"/>
  <c r="E206" i="4" s="1"/>
  <c r="C207" i="4"/>
  <c r="E207" i="4" s="1"/>
  <c r="C208" i="4"/>
  <c r="E208" i="4" s="1"/>
  <c r="C209" i="4"/>
  <c r="E209" i="4" s="1"/>
  <c r="C210" i="4"/>
  <c r="E210" i="4" s="1"/>
  <c r="C211" i="4"/>
  <c r="E211" i="4" s="1"/>
  <c r="C212" i="4"/>
  <c r="E212" i="4" s="1"/>
  <c r="C213" i="4"/>
  <c r="E213" i="4" s="1"/>
  <c r="C214" i="4"/>
  <c r="E214" i="4" s="1"/>
  <c r="C215" i="4"/>
  <c r="E215" i="4" s="1"/>
  <c r="C216" i="4"/>
  <c r="E216" i="4" s="1"/>
  <c r="C217" i="4"/>
  <c r="E217" i="4" s="1"/>
  <c r="C218" i="4"/>
  <c r="E218" i="4" s="1"/>
  <c r="C219" i="4"/>
  <c r="E219" i="4" s="1"/>
  <c r="C220" i="4"/>
  <c r="E220" i="4" s="1"/>
  <c r="C20" i="4"/>
  <c r="A20" i="4"/>
  <c r="D20" i="4"/>
  <c r="D20" i="7"/>
  <c r="D21" i="7"/>
  <c r="D22" i="7"/>
  <c r="D23" i="7"/>
  <c r="D24" i="7"/>
  <c r="D25" i="7"/>
  <c r="D26" i="7"/>
  <c r="D27" i="7"/>
  <c r="D28" i="7"/>
  <c r="D29" i="7"/>
  <c r="D30" i="7"/>
  <c r="D31" i="7"/>
  <c r="D32" i="7"/>
  <c r="D33" i="7"/>
  <c r="D34" i="7"/>
  <c r="D35" i="7"/>
  <c r="D36" i="7"/>
  <c r="D37" i="7"/>
  <c r="D38" i="7"/>
  <c r="D39" i="7"/>
  <c r="D40" i="7"/>
  <c r="D41" i="7"/>
  <c r="D42" i="7"/>
  <c r="D43" i="7"/>
  <c r="D44" i="7"/>
  <c r="D45" i="7"/>
  <c r="D46" i="7"/>
  <c r="D47" i="7"/>
  <c r="D48" i="7"/>
  <c r="D49" i="7"/>
  <c r="D50" i="7"/>
  <c r="D51" i="7"/>
  <c r="D52" i="7"/>
  <c r="D53" i="7"/>
  <c r="D54" i="7"/>
  <c r="D55" i="7"/>
  <c r="D56" i="7"/>
  <c r="D57" i="7"/>
  <c r="D58" i="7"/>
  <c r="D59" i="7"/>
  <c r="D60" i="7"/>
  <c r="D61" i="7"/>
  <c r="D62" i="7"/>
  <c r="D63" i="7"/>
  <c r="D64" i="7"/>
  <c r="D65" i="7"/>
  <c r="D66" i="7"/>
  <c r="D67" i="7"/>
  <c r="D68" i="7"/>
  <c r="D69" i="7"/>
  <c r="D70" i="7"/>
  <c r="D71" i="7"/>
  <c r="D72" i="7"/>
  <c r="D73" i="7"/>
  <c r="D74" i="7"/>
  <c r="D75" i="7"/>
  <c r="D76" i="7"/>
  <c r="D77" i="7"/>
  <c r="D78" i="7"/>
  <c r="D79" i="7"/>
  <c r="D80" i="7"/>
  <c r="D81" i="7"/>
  <c r="D82" i="7"/>
  <c r="D83" i="7"/>
  <c r="D84" i="7"/>
  <c r="D85" i="7"/>
  <c r="D86" i="7"/>
  <c r="D87" i="7"/>
  <c r="D88" i="7"/>
  <c r="D89" i="7"/>
  <c r="D90" i="7"/>
  <c r="D91" i="7"/>
  <c r="D92" i="7"/>
  <c r="D93" i="7"/>
  <c r="D94" i="7"/>
  <c r="D95" i="7"/>
  <c r="D96" i="7"/>
  <c r="D97" i="7"/>
  <c r="D98" i="7"/>
  <c r="D99" i="7"/>
  <c r="D100" i="7"/>
  <c r="D101" i="7"/>
  <c r="D102" i="7"/>
  <c r="D103" i="7"/>
  <c r="D104" i="7"/>
  <c r="D105" i="7"/>
  <c r="D106" i="7"/>
  <c r="D107" i="7"/>
  <c r="D108" i="7"/>
  <c r="D109" i="7"/>
  <c r="D110" i="7"/>
  <c r="D111" i="7"/>
  <c r="D112" i="7"/>
  <c r="D113" i="7"/>
  <c r="D114" i="7"/>
  <c r="D115" i="7"/>
  <c r="D116" i="7"/>
  <c r="D117" i="7"/>
  <c r="D118" i="7"/>
  <c r="D119" i="7"/>
  <c r="D120" i="7"/>
  <c r="D121" i="7"/>
  <c r="D122" i="7"/>
  <c r="D123" i="7"/>
  <c r="D124" i="7"/>
  <c r="D125" i="7"/>
  <c r="D126" i="7"/>
  <c r="D127" i="7"/>
  <c r="D128" i="7"/>
  <c r="D129" i="7"/>
  <c r="D130" i="7"/>
  <c r="D131" i="7"/>
  <c r="D132" i="7"/>
  <c r="D133" i="7"/>
  <c r="D134" i="7"/>
  <c r="D135" i="7"/>
  <c r="D136" i="7"/>
  <c r="D137" i="7"/>
  <c r="D138" i="7"/>
  <c r="D139" i="7"/>
  <c r="D140" i="7"/>
  <c r="D141" i="7"/>
  <c r="D142" i="7"/>
  <c r="D143" i="7"/>
  <c r="D144" i="7"/>
  <c r="D145" i="7"/>
  <c r="D146" i="7"/>
  <c r="D147" i="7"/>
  <c r="D148" i="7"/>
  <c r="D149" i="7"/>
  <c r="D150" i="7"/>
  <c r="D151" i="7"/>
  <c r="D152" i="7"/>
  <c r="D153" i="7"/>
  <c r="D154" i="7"/>
  <c r="D155" i="7"/>
  <c r="D156" i="7"/>
  <c r="D157" i="7"/>
  <c r="D158" i="7"/>
  <c r="D159" i="7"/>
  <c r="D160" i="7"/>
  <c r="D161" i="7"/>
  <c r="D162" i="7"/>
  <c r="D163" i="7"/>
  <c r="D164" i="7"/>
  <c r="D165" i="7"/>
  <c r="D166" i="7"/>
  <c r="D167" i="7"/>
  <c r="D168" i="7"/>
  <c r="D169" i="7"/>
  <c r="D170" i="7"/>
  <c r="D171" i="7"/>
  <c r="D172" i="7"/>
  <c r="D173" i="7"/>
  <c r="D174" i="7"/>
  <c r="D175" i="7"/>
  <c r="D176" i="7"/>
  <c r="D177" i="7"/>
  <c r="D178" i="7"/>
  <c r="D179" i="7"/>
  <c r="D180" i="7"/>
  <c r="D181" i="7"/>
  <c r="D182" i="7"/>
  <c r="D183" i="7"/>
  <c r="D184" i="7"/>
  <c r="D185" i="7"/>
  <c r="D186" i="7"/>
  <c r="D187" i="7"/>
  <c r="D188" i="7"/>
  <c r="D189" i="7"/>
  <c r="D190" i="7"/>
  <c r="D191" i="7"/>
  <c r="D192" i="7"/>
  <c r="D193" i="7"/>
  <c r="D194" i="7"/>
  <c r="D195" i="7"/>
  <c r="D196" i="7"/>
  <c r="D197" i="7"/>
  <c r="D198" i="7"/>
  <c r="D199" i="7"/>
  <c r="D200" i="7"/>
  <c r="D201" i="7"/>
  <c r="D202" i="7"/>
  <c r="D203" i="7"/>
  <c r="D204" i="7"/>
  <c r="D205" i="7"/>
  <c r="D206" i="7"/>
  <c r="D207" i="7"/>
  <c r="D208" i="7"/>
  <c r="D209" i="7"/>
  <c r="D210" i="7"/>
  <c r="D211" i="7"/>
  <c r="D212" i="7"/>
  <c r="D213" i="7"/>
  <c r="D214" i="7"/>
  <c r="D215" i="7"/>
  <c r="D216" i="7"/>
  <c r="D217" i="7"/>
  <c r="D218" i="7"/>
  <c r="D219" i="7"/>
  <c r="D19" i="7"/>
  <c r="A19" i="7"/>
  <c r="D17" i="3"/>
  <c r="D18" i="3"/>
  <c r="D19" i="3"/>
  <c r="D20" i="3"/>
  <c r="D21" i="3"/>
  <c r="D22" i="3"/>
  <c r="D23" i="3"/>
  <c r="D24" i="3"/>
  <c r="D25" i="3"/>
  <c r="D26" i="3"/>
  <c r="D27" i="3"/>
  <c r="D28" i="3"/>
  <c r="D29" i="3"/>
  <c r="D30" i="3"/>
  <c r="D31" i="3"/>
  <c r="D32" i="3"/>
  <c r="D33" i="3"/>
  <c r="D34" i="3"/>
  <c r="D35" i="3"/>
  <c r="D36" i="3"/>
  <c r="D37" i="3"/>
  <c r="D38" i="3"/>
  <c r="D39" i="3"/>
  <c r="D40" i="3"/>
  <c r="D41" i="3"/>
  <c r="D42" i="3"/>
  <c r="D43" i="3"/>
  <c r="D44" i="3"/>
  <c r="D45" i="3"/>
  <c r="D46" i="3"/>
  <c r="D47" i="3"/>
  <c r="D48" i="3"/>
  <c r="D49" i="3"/>
  <c r="D50" i="3"/>
  <c r="D51" i="3"/>
  <c r="D52" i="3"/>
  <c r="D53" i="3"/>
  <c r="D54" i="3"/>
  <c r="D55" i="3"/>
  <c r="D56" i="3"/>
  <c r="D57" i="3"/>
  <c r="D58" i="3"/>
  <c r="D59" i="3"/>
  <c r="D60" i="3"/>
  <c r="D61" i="3"/>
  <c r="D62" i="3"/>
  <c r="D63" i="3"/>
  <c r="D64" i="3"/>
  <c r="D65" i="3"/>
  <c r="D66" i="3"/>
  <c r="D67" i="3"/>
  <c r="D68" i="3"/>
  <c r="D69" i="3"/>
  <c r="D70" i="3"/>
  <c r="D71" i="3"/>
  <c r="D72" i="3"/>
  <c r="D73" i="3"/>
  <c r="D74" i="3"/>
  <c r="D75" i="3"/>
  <c r="D76" i="3"/>
  <c r="D77" i="3"/>
  <c r="D78" i="3"/>
  <c r="D79" i="3"/>
  <c r="D80" i="3"/>
  <c r="D81" i="3"/>
  <c r="D82" i="3"/>
  <c r="D83" i="3"/>
  <c r="D84" i="3"/>
  <c r="D85" i="3"/>
  <c r="D86" i="3"/>
  <c r="D87" i="3"/>
  <c r="D88" i="3"/>
  <c r="D89" i="3"/>
  <c r="D90" i="3"/>
  <c r="D91" i="3"/>
  <c r="D92" i="3"/>
  <c r="D93" i="3"/>
  <c r="D94" i="3"/>
  <c r="D95" i="3"/>
  <c r="D96" i="3"/>
  <c r="D97" i="3"/>
  <c r="D98" i="3"/>
  <c r="D99" i="3"/>
  <c r="D100" i="3"/>
  <c r="D101" i="3"/>
  <c r="D102" i="3"/>
  <c r="D103" i="3"/>
  <c r="D104" i="3"/>
  <c r="D105" i="3"/>
  <c r="D106" i="3"/>
  <c r="D107" i="3"/>
  <c r="D108" i="3"/>
  <c r="D109" i="3"/>
  <c r="D110" i="3"/>
  <c r="D111" i="3"/>
  <c r="D112" i="3"/>
  <c r="D113" i="3"/>
  <c r="D114" i="3"/>
  <c r="D115" i="3"/>
  <c r="D116" i="3"/>
  <c r="D117" i="3"/>
  <c r="D118" i="3"/>
  <c r="D119" i="3"/>
  <c r="D120" i="3"/>
  <c r="D121" i="3"/>
  <c r="D122" i="3"/>
  <c r="D123" i="3"/>
  <c r="D124" i="3"/>
  <c r="D125" i="3"/>
  <c r="D126" i="3"/>
  <c r="D127" i="3"/>
  <c r="D128" i="3"/>
  <c r="D129" i="3"/>
  <c r="D130" i="3"/>
  <c r="D131" i="3"/>
  <c r="D132" i="3"/>
  <c r="D133" i="3"/>
  <c r="D134" i="3"/>
  <c r="D135" i="3"/>
  <c r="D136" i="3"/>
  <c r="D137" i="3"/>
  <c r="D138" i="3"/>
  <c r="D139" i="3"/>
  <c r="D140" i="3"/>
  <c r="D141" i="3"/>
  <c r="D142" i="3"/>
  <c r="D143" i="3"/>
  <c r="D144" i="3"/>
  <c r="D145" i="3"/>
  <c r="D146" i="3"/>
  <c r="D147" i="3"/>
  <c r="D148" i="3"/>
  <c r="D149" i="3"/>
  <c r="D150" i="3"/>
  <c r="D151" i="3"/>
  <c r="D152" i="3"/>
  <c r="D153" i="3"/>
  <c r="D154" i="3"/>
  <c r="D155" i="3"/>
  <c r="D156" i="3"/>
  <c r="D157" i="3"/>
  <c r="D158" i="3"/>
  <c r="D159" i="3"/>
  <c r="D160" i="3"/>
  <c r="D161" i="3"/>
  <c r="D162" i="3"/>
  <c r="D163" i="3"/>
  <c r="D164" i="3"/>
  <c r="D165" i="3"/>
  <c r="D166" i="3"/>
  <c r="D167" i="3"/>
  <c r="D168" i="3"/>
  <c r="D169" i="3"/>
  <c r="D170" i="3"/>
  <c r="D171" i="3"/>
  <c r="D172" i="3"/>
  <c r="D173" i="3"/>
  <c r="D174" i="3"/>
  <c r="D175" i="3"/>
  <c r="D176" i="3"/>
  <c r="D177" i="3"/>
  <c r="D178" i="3"/>
  <c r="D179" i="3"/>
  <c r="D180" i="3"/>
  <c r="D181" i="3"/>
  <c r="D182" i="3"/>
  <c r="D183" i="3"/>
  <c r="D184" i="3"/>
  <c r="D185" i="3"/>
  <c r="D186" i="3"/>
  <c r="D187" i="3"/>
  <c r="D188" i="3"/>
  <c r="D189" i="3"/>
  <c r="D190" i="3"/>
  <c r="D191" i="3"/>
  <c r="D192" i="3"/>
  <c r="D193" i="3"/>
  <c r="D194" i="3"/>
  <c r="D195" i="3"/>
  <c r="D196" i="3"/>
  <c r="D197" i="3"/>
  <c r="D198" i="3"/>
  <c r="D199" i="3"/>
  <c r="D200" i="3"/>
  <c r="D201" i="3"/>
  <c r="D202" i="3"/>
  <c r="D203" i="3"/>
  <c r="D204" i="3"/>
  <c r="D205" i="3"/>
  <c r="D206" i="3"/>
  <c r="D207" i="3"/>
  <c r="D208" i="3"/>
  <c r="D209" i="3"/>
  <c r="D210" i="3"/>
  <c r="D211" i="3"/>
  <c r="D212" i="3"/>
  <c r="D213" i="3"/>
  <c r="D214" i="3"/>
  <c r="D215" i="3"/>
  <c r="D216" i="3"/>
  <c r="D217" i="3"/>
  <c r="C17" i="3"/>
  <c r="C18" i="3"/>
  <c r="C19" i="3"/>
  <c r="C20" i="3"/>
  <c r="C21" i="3"/>
  <c r="C22" i="3"/>
  <c r="C23" i="3"/>
  <c r="C24" i="3"/>
  <c r="C25" i="3"/>
  <c r="C26" i="3"/>
  <c r="C27" i="3"/>
  <c r="C28" i="3"/>
  <c r="C29" i="3"/>
  <c r="C30" i="3"/>
  <c r="C31" i="3"/>
  <c r="C32" i="3"/>
  <c r="C33" i="3"/>
  <c r="C34" i="3"/>
  <c r="C35" i="3"/>
  <c r="C36" i="3"/>
  <c r="C37" i="3"/>
  <c r="C38" i="3"/>
  <c r="C39" i="3"/>
  <c r="C40" i="3"/>
  <c r="C41" i="3"/>
  <c r="C42" i="3"/>
  <c r="C43" i="3"/>
  <c r="C44" i="3"/>
  <c r="C45" i="3"/>
  <c r="C46" i="3"/>
  <c r="C47" i="3"/>
  <c r="C48" i="3"/>
  <c r="C49" i="3"/>
  <c r="C50" i="3"/>
  <c r="C51" i="3"/>
  <c r="C52" i="3"/>
  <c r="C53" i="3"/>
  <c r="C54" i="3"/>
  <c r="C55" i="3"/>
  <c r="C56" i="3"/>
  <c r="C57" i="3"/>
  <c r="C58" i="3"/>
  <c r="C59" i="3"/>
  <c r="C60" i="3"/>
  <c r="C61" i="3"/>
  <c r="C62" i="3"/>
  <c r="C63" i="3"/>
  <c r="C64" i="3"/>
  <c r="C65" i="3"/>
  <c r="C66" i="3"/>
  <c r="C67" i="3"/>
  <c r="C68" i="3"/>
  <c r="C69" i="3"/>
  <c r="C70" i="3"/>
  <c r="C71" i="3"/>
  <c r="C72" i="3"/>
  <c r="C73" i="3"/>
  <c r="C74" i="3"/>
  <c r="C75" i="3"/>
  <c r="C76" i="3"/>
  <c r="C77" i="3"/>
  <c r="C78" i="3"/>
  <c r="C79" i="3"/>
  <c r="C80" i="3"/>
  <c r="C81" i="3"/>
  <c r="C82" i="3"/>
  <c r="C83" i="3"/>
  <c r="C84" i="3"/>
  <c r="C85" i="3"/>
  <c r="C86" i="3"/>
  <c r="C87" i="3"/>
  <c r="C88" i="3"/>
  <c r="C89" i="3"/>
  <c r="C90" i="3"/>
  <c r="C91" i="3"/>
  <c r="C92" i="3"/>
  <c r="C93" i="3"/>
  <c r="C94" i="3"/>
  <c r="C95" i="3"/>
  <c r="C96" i="3"/>
  <c r="C97" i="3"/>
  <c r="C98" i="3"/>
  <c r="C99" i="3"/>
  <c r="C100" i="3"/>
  <c r="C101" i="3"/>
  <c r="C102" i="3"/>
  <c r="C103" i="3"/>
  <c r="C104" i="3"/>
  <c r="C105" i="3"/>
  <c r="C106" i="3"/>
  <c r="C107" i="3"/>
  <c r="C108" i="3"/>
  <c r="C109" i="3"/>
  <c r="C110" i="3"/>
  <c r="C111" i="3"/>
  <c r="C112" i="3"/>
  <c r="C113" i="3"/>
  <c r="C114" i="3"/>
  <c r="C115" i="3"/>
  <c r="C116" i="3"/>
  <c r="C117" i="3"/>
  <c r="C118" i="3"/>
  <c r="C119" i="3"/>
  <c r="C120" i="3"/>
  <c r="C121" i="3"/>
  <c r="C122" i="3"/>
  <c r="C123" i="3"/>
  <c r="C124" i="3"/>
  <c r="C125" i="3"/>
  <c r="C126" i="3"/>
  <c r="C127" i="3"/>
  <c r="C128" i="3"/>
  <c r="C129" i="3"/>
  <c r="C130" i="3"/>
  <c r="C131" i="3"/>
  <c r="C132" i="3"/>
  <c r="C133" i="3"/>
  <c r="C134" i="3"/>
  <c r="C135" i="3"/>
  <c r="C136" i="3"/>
  <c r="C137" i="3"/>
  <c r="C138" i="3"/>
  <c r="C139" i="3"/>
  <c r="C140" i="3"/>
  <c r="C141" i="3"/>
  <c r="C142" i="3"/>
  <c r="C143" i="3"/>
  <c r="C144" i="3"/>
  <c r="C145" i="3"/>
  <c r="C146" i="3"/>
  <c r="C147" i="3"/>
  <c r="C148" i="3"/>
  <c r="C149" i="3"/>
  <c r="C150" i="3"/>
  <c r="C151" i="3"/>
  <c r="C152" i="3"/>
  <c r="C153" i="3"/>
  <c r="C154" i="3"/>
  <c r="C155" i="3"/>
  <c r="C156" i="3"/>
  <c r="C157" i="3"/>
  <c r="C158" i="3"/>
  <c r="C159" i="3"/>
  <c r="C160" i="3"/>
  <c r="C161" i="3"/>
  <c r="C162" i="3"/>
  <c r="C163" i="3"/>
  <c r="C164" i="3"/>
  <c r="C165" i="3"/>
  <c r="C166" i="3"/>
  <c r="C167" i="3"/>
  <c r="C168" i="3"/>
  <c r="C169" i="3"/>
  <c r="C170" i="3"/>
  <c r="C171" i="3"/>
  <c r="C172" i="3"/>
  <c r="C173" i="3"/>
  <c r="C174" i="3"/>
  <c r="C175" i="3"/>
  <c r="C176" i="3"/>
  <c r="C177" i="3"/>
  <c r="C178" i="3"/>
  <c r="C179" i="3"/>
  <c r="C180" i="3"/>
  <c r="C181" i="3"/>
  <c r="C182" i="3"/>
  <c r="C183" i="3"/>
  <c r="C184" i="3"/>
  <c r="C185" i="3"/>
  <c r="C186" i="3"/>
  <c r="C187" i="3"/>
  <c r="C188" i="3"/>
  <c r="C189" i="3"/>
  <c r="C190" i="3"/>
  <c r="C191" i="3"/>
  <c r="C192" i="3"/>
  <c r="C193" i="3"/>
  <c r="C194" i="3"/>
  <c r="C195" i="3"/>
  <c r="C196" i="3"/>
  <c r="C197" i="3"/>
  <c r="C198" i="3"/>
  <c r="C199" i="3"/>
  <c r="C200" i="3"/>
  <c r="C201" i="3"/>
  <c r="C202" i="3"/>
  <c r="C203" i="3"/>
  <c r="C204" i="3"/>
  <c r="C205" i="3"/>
  <c r="C206" i="3"/>
  <c r="C207" i="3"/>
  <c r="C208" i="3"/>
  <c r="C209" i="3"/>
  <c r="C210" i="3"/>
  <c r="C211" i="3"/>
  <c r="C212" i="3"/>
  <c r="C213" i="3"/>
  <c r="C214" i="3"/>
  <c r="C215" i="3"/>
  <c r="C216" i="3"/>
  <c r="C217" i="3"/>
  <c r="A16" i="3"/>
  <c r="D16" i="3"/>
  <c r="C16" i="3"/>
  <c r="D27" i="6"/>
  <c r="D28" i="6"/>
  <c r="D29" i="6"/>
  <c r="D30" i="6"/>
  <c r="D31" i="6"/>
  <c r="D32" i="6"/>
  <c r="D33" i="6"/>
  <c r="D34" i="6"/>
  <c r="D35" i="6"/>
  <c r="D36" i="6"/>
  <c r="D37" i="6"/>
  <c r="D38" i="6"/>
  <c r="D39" i="6"/>
  <c r="D40" i="6"/>
  <c r="D41" i="6"/>
  <c r="D42" i="6"/>
  <c r="D43" i="6"/>
  <c r="D44" i="6"/>
  <c r="D45" i="6"/>
  <c r="D46" i="6"/>
  <c r="D47" i="6"/>
  <c r="D48" i="6"/>
  <c r="D49" i="6"/>
  <c r="D50" i="6"/>
  <c r="D51" i="6"/>
  <c r="D52" i="6"/>
  <c r="D53" i="6"/>
  <c r="D54" i="6"/>
  <c r="D55" i="6"/>
  <c r="D56" i="6"/>
  <c r="D57" i="6"/>
  <c r="D58" i="6"/>
  <c r="D59" i="6"/>
  <c r="D60" i="6"/>
  <c r="D61" i="6"/>
  <c r="D62" i="6"/>
  <c r="D63" i="6"/>
  <c r="D64" i="6"/>
  <c r="D65" i="6"/>
  <c r="D66" i="6"/>
  <c r="D67" i="6"/>
  <c r="D68" i="6"/>
  <c r="D69" i="6"/>
  <c r="D70" i="6"/>
  <c r="D71" i="6"/>
  <c r="D72" i="6"/>
  <c r="D73" i="6"/>
  <c r="D74" i="6"/>
  <c r="D75" i="6"/>
  <c r="D76" i="6"/>
  <c r="D77" i="6"/>
  <c r="D78" i="6"/>
  <c r="D79" i="6"/>
  <c r="D80" i="6"/>
  <c r="D81" i="6"/>
  <c r="D82" i="6"/>
  <c r="D83" i="6"/>
  <c r="D84" i="6"/>
  <c r="D85" i="6"/>
  <c r="D86" i="6"/>
  <c r="D87" i="6"/>
  <c r="D88" i="6"/>
  <c r="D89" i="6"/>
  <c r="D90" i="6"/>
  <c r="D91" i="6"/>
  <c r="D92" i="6"/>
  <c r="D93" i="6"/>
  <c r="D94" i="6"/>
  <c r="D95" i="6"/>
  <c r="D96" i="6"/>
  <c r="D97" i="6"/>
  <c r="D98" i="6"/>
  <c r="D99" i="6"/>
  <c r="D100" i="6"/>
  <c r="D101" i="6"/>
  <c r="D102" i="6"/>
  <c r="D103" i="6"/>
  <c r="D104" i="6"/>
  <c r="D105" i="6"/>
  <c r="D106" i="6"/>
  <c r="D107" i="6"/>
  <c r="D108" i="6"/>
  <c r="D109" i="6"/>
  <c r="D110" i="6"/>
  <c r="D111" i="6"/>
  <c r="D112" i="6"/>
  <c r="D113" i="6"/>
  <c r="D114" i="6"/>
  <c r="D115" i="6"/>
  <c r="D116" i="6"/>
  <c r="D117" i="6"/>
  <c r="D118" i="6"/>
  <c r="D119" i="6"/>
  <c r="D120" i="6"/>
  <c r="D121" i="6"/>
  <c r="D122" i="6"/>
  <c r="D123" i="6"/>
  <c r="D124" i="6"/>
  <c r="D125" i="6"/>
  <c r="D126" i="6"/>
  <c r="D127" i="6"/>
  <c r="D128" i="6"/>
  <c r="D129" i="6"/>
  <c r="D130" i="6"/>
  <c r="D131" i="6"/>
  <c r="D132" i="6"/>
  <c r="D133" i="6"/>
  <c r="D134" i="6"/>
  <c r="D135" i="6"/>
  <c r="D136" i="6"/>
  <c r="D137" i="6"/>
  <c r="D138" i="6"/>
  <c r="D139" i="6"/>
  <c r="D140" i="6"/>
  <c r="D141" i="6"/>
  <c r="D142" i="6"/>
  <c r="D143" i="6"/>
  <c r="D144" i="6"/>
  <c r="D145" i="6"/>
  <c r="D146" i="6"/>
  <c r="D147" i="6"/>
  <c r="D148" i="6"/>
  <c r="D149" i="6"/>
  <c r="D150" i="6"/>
  <c r="D151" i="6"/>
  <c r="D152" i="6"/>
  <c r="D153" i="6"/>
  <c r="D154" i="6"/>
  <c r="D155" i="6"/>
  <c r="D156" i="6"/>
  <c r="D157" i="6"/>
  <c r="D158" i="6"/>
  <c r="D159" i="6"/>
  <c r="D160" i="6"/>
  <c r="D161" i="6"/>
  <c r="D162" i="6"/>
  <c r="D163" i="6"/>
  <c r="D164" i="6"/>
  <c r="D165" i="6"/>
  <c r="D166" i="6"/>
  <c r="D167" i="6"/>
  <c r="D168" i="6"/>
  <c r="D169" i="6"/>
  <c r="D170" i="6"/>
  <c r="D171" i="6"/>
  <c r="D172" i="6"/>
  <c r="D173" i="6"/>
  <c r="D174" i="6"/>
  <c r="D175" i="6"/>
  <c r="D176" i="6"/>
  <c r="D177" i="6"/>
  <c r="D178" i="6"/>
  <c r="D179" i="6"/>
  <c r="D180" i="6"/>
  <c r="D181" i="6"/>
  <c r="D182" i="6"/>
  <c r="D183" i="6"/>
  <c r="D184" i="6"/>
  <c r="D185" i="6"/>
  <c r="D186" i="6"/>
  <c r="D187" i="6"/>
  <c r="D188" i="6"/>
  <c r="D189" i="6"/>
  <c r="D190" i="6"/>
  <c r="D191" i="6"/>
  <c r="D192" i="6"/>
  <c r="D193" i="6"/>
  <c r="D194" i="6"/>
  <c r="D195" i="6"/>
  <c r="D196" i="6"/>
  <c r="D197" i="6"/>
  <c r="D198" i="6"/>
  <c r="D199" i="6"/>
  <c r="D200" i="6"/>
  <c r="D201" i="6"/>
  <c r="D202" i="6"/>
  <c r="D203" i="6"/>
  <c r="D204" i="6"/>
  <c r="D205" i="6"/>
  <c r="D206" i="6"/>
  <c r="D207" i="6"/>
  <c r="D208" i="6"/>
  <c r="D209" i="6"/>
  <c r="D210" i="6"/>
  <c r="D211" i="6"/>
  <c r="D212" i="6"/>
  <c r="D213" i="6"/>
  <c r="D214" i="6"/>
  <c r="D215" i="6"/>
  <c r="D216" i="6"/>
  <c r="D217" i="6"/>
  <c r="D218" i="6"/>
  <c r="D219" i="6"/>
  <c r="D220" i="6"/>
  <c r="D221" i="6"/>
  <c r="D222" i="6"/>
  <c r="D223" i="6"/>
  <c r="D224" i="6"/>
  <c r="D225" i="6"/>
  <c r="D226" i="6"/>
  <c r="D26" i="6"/>
  <c r="C27" i="6"/>
  <c r="C28" i="6"/>
  <c r="C29" i="6"/>
  <c r="C30" i="6"/>
  <c r="C31" i="6"/>
  <c r="C32" i="6"/>
  <c r="C33" i="6"/>
  <c r="C34" i="6"/>
  <c r="C35" i="6"/>
  <c r="C36" i="6"/>
  <c r="C37" i="6"/>
  <c r="C38" i="6"/>
  <c r="C39" i="6"/>
  <c r="C40" i="6"/>
  <c r="C41" i="6"/>
  <c r="C42" i="6"/>
  <c r="C43" i="6"/>
  <c r="C44" i="6"/>
  <c r="C45" i="6"/>
  <c r="C46" i="6"/>
  <c r="C47" i="6"/>
  <c r="C48" i="6"/>
  <c r="C49" i="6"/>
  <c r="C50" i="6"/>
  <c r="C51" i="6"/>
  <c r="C52" i="6"/>
  <c r="C53" i="6"/>
  <c r="C54" i="6"/>
  <c r="C55" i="6"/>
  <c r="C56" i="6"/>
  <c r="C57" i="6"/>
  <c r="C58" i="6"/>
  <c r="C59" i="6"/>
  <c r="C60" i="6"/>
  <c r="C61" i="6"/>
  <c r="C62" i="6"/>
  <c r="C63" i="6"/>
  <c r="C64" i="6"/>
  <c r="C65" i="6"/>
  <c r="C66" i="6"/>
  <c r="C67" i="6"/>
  <c r="C68" i="6"/>
  <c r="C69" i="6"/>
  <c r="C70" i="6"/>
  <c r="C71" i="6"/>
  <c r="C72" i="6"/>
  <c r="C73" i="6"/>
  <c r="C74" i="6"/>
  <c r="C75" i="6"/>
  <c r="C76" i="6"/>
  <c r="C77" i="6"/>
  <c r="C78" i="6"/>
  <c r="C79" i="6"/>
  <c r="C80" i="6"/>
  <c r="C81" i="6"/>
  <c r="C82" i="6"/>
  <c r="C83" i="6"/>
  <c r="C84" i="6"/>
  <c r="C85" i="6"/>
  <c r="C86" i="6"/>
  <c r="C87" i="6"/>
  <c r="C88" i="6"/>
  <c r="C89" i="6"/>
  <c r="C90" i="6"/>
  <c r="C91" i="6"/>
  <c r="C92" i="6"/>
  <c r="C93" i="6"/>
  <c r="C94" i="6"/>
  <c r="C95" i="6"/>
  <c r="C96" i="6"/>
  <c r="C97" i="6"/>
  <c r="C98" i="6"/>
  <c r="C99" i="6"/>
  <c r="C100" i="6"/>
  <c r="C101" i="6"/>
  <c r="C102" i="6"/>
  <c r="C103" i="6"/>
  <c r="C104" i="6"/>
  <c r="C105" i="6"/>
  <c r="C106" i="6"/>
  <c r="C107" i="6"/>
  <c r="C108" i="6"/>
  <c r="C109" i="6"/>
  <c r="C110" i="6"/>
  <c r="C111" i="6"/>
  <c r="C112" i="6"/>
  <c r="C113" i="6"/>
  <c r="C114" i="6"/>
  <c r="C115" i="6"/>
  <c r="C116" i="6"/>
  <c r="C117" i="6"/>
  <c r="C118" i="6"/>
  <c r="C119" i="6"/>
  <c r="C120" i="6"/>
  <c r="C121" i="6"/>
  <c r="C122" i="6"/>
  <c r="C123" i="6"/>
  <c r="C124" i="6"/>
  <c r="C125" i="6"/>
  <c r="C126" i="6"/>
  <c r="C127" i="6"/>
  <c r="C128" i="6"/>
  <c r="C129" i="6"/>
  <c r="C130" i="6"/>
  <c r="C131" i="6"/>
  <c r="C132" i="6"/>
  <c r="C133" i="6"/>
  <c r="C134" i="6"/>
  <c r="C135" i="6"/>
  <c r="C136" i="6"/>
  <c r="C137" i="6"/>
  <c r="C138" i="6"/>
  <c r="C139" i="6"/>
  <c r="C140" i="6"/>
  <c r="C141" i="6"/>
  <c r="C142" i="6"/>
  <c r="C143" i="6"/>
  <c r="C144" i="6"/>
  <c r="C145" i="6"/>
  <c r="C146" i="6"/>
  <c r="C147" i="6"/>
  <c r="C148" i="6"/>
  <c r="C149" i="6"/>
  <c r="C150" i="6"/>
  <c r="C151" i="6"/>
  <c r="C152" i="6"/>
  <c r="C153" i="6"/>
  <c r="C154" i="6"/>
  <c r="C155" i="6"/>
  <c r="C156" i="6"/>
  <c r="C157" i="6"/>
  <c r="C158" i="6"/>
  <c r="C159" i="6"/>
  <c r="C160" i="6"/>
  <c r="C161" i="6"/>
  <c r="C162" i="6"/>
  <c r="C163" i="6"/>
  <c r="C164" i="6"/>
  <c r="C165" i="6"/>
  <c r="C166" i="6"/>
  <c r="C167" i="6"/>
  <c r="C168" i="6"/>
  <c r="C169" i="6"/>
  <c r="C170" i="6"/>
  <c r="C171" i="6"/>
  <c r="C172" i="6"/>
  <c r="C173" i="6"/>
  <c r="C174" i="6"/>
  <c r="C175" i="6"/>
  <c r="C176" i="6"/>
  <c r="C177" i="6"/>
  <c r="C178" i="6"/>
  <c r="C179" i="6"/>
  <c r="C180" i="6"/>
  <c r="C181" i="6"/>
  <c r="C182" i="6"/>
  <c r="C183" i="6"/>
  <c r="C184" i="6"/>
  <c r="C185" i="6"/>
  <c r="C186" i="6"/>
  <c r="C187" i="6"/>
  <c r="C188" i="6"/>
  <c r="C189" i="6"/>
  <c r="C190" i="6"/>
  <c r="C191" i="6"/>
  <c r="C192" i="6"/>
  <c r="C193" i="6"/>
  <c r="C194" i="6"/>
  <c r="C195" i="6"/>
  <c r="C196" i="6"/>
  <c r="C197" i="6"/>
  <c r="C198" i="6"/>
  <c r="C199" i="6"/>
  <c r="C200" i="6"/>
  <c r="C201" i="6"/>
  <c r="C202" i="6"/>
  <c r="C203" i="6"/>
  <c r="C204" i="6"/>
  <c r="C205" i="6"/>
  <c r="C206" i="6"/>
  <c r="C207" i="6"/>
  <c r="C208" i="6"/>
  <c r="C209" i="6"/>
  <c r="C210" i="6"/>
  <c r="C211" i="6"/>
  <c r="C212" i="6"/>
  <c r="C213" i="6"/>
  <c r="C214" i="6"/>
  <c r="C215" i="6"/>
  <c r="C216" i="6"/>
  <c r="C217" i="6"/>
  <c r="C218" i="6"/>
  <c r="C219" i="6"/>
  <c r="C220" i="6"/>
  <c r="C221" i="6"/>
  <c r="C222" i="6"/>
  <c r="C223" i="6"/>
  <c r="C224" i="6"/>
  <c r="C225" i="6"/>
  <c r="C226" i="6"/>
  <c r="C26" i="6"/>
  <c r="D20" i="1"/>
  <c r="D21" i="1"/>
  <c r="A24" i="9" s="1"/>
  <c r="D22" i="1"/>
  <c r="A25" i="9" s="1"/>
  <c r="D23" i="1"/>
  <c r="A26" i="9" s="1"/>
  <c r="D24" i="1"/>
  <c r="D25" i="1"/>
  <c r="D26" i="1"/>
  <c r="D27" i="1"/>
  <c r="D28" i="1"/>
  <c r="D29" i="1"/>
  <c r="A32" i="9" s="1"/>
  <c r="D30" i="1"/>
  <c r="D31" i="1"/>
  <c r="D32" i="1"/>
  <c r="D33" i="1"/>
  <c r="D34" i="1"/>
  <c r="D35" i="1"/>
  <c r="D36" i="1"/>
  <c r="D37" i="1"/>
  <c r="A40" i="9" s="1"/>
  <c r="D38" i="1"/>
  <c r="A41" i="9" s="1"/>
  <c r="D39" i="1"/>
  <c r="A42" i="9" s="1"/>
  <c r="D40" i="1"/>
  <c r="A43" i="9" s="1"/>
  <c r="D41" i="1"/>
  <c r="D42" i="1"/>
  <c r="D43" i="1"/>
  <c r="D44" i="1"/>
  <c r="D45" i="1"/>
  <c r="A48" i="9" s="1"/>
  <c r="D46" i="1"/>
  <c r="A49" i="9" s="1"/>
  <c r="D47" i="1"/>
  <c r="A50" i="9" s="1"/>
  <c r="D48" i="1"/>
  <c r="D49" i="1"/>
  <c r="D50" i="1"/>
  <c r="A53" i="9" s="1"/>
  <c r="D51" i="1"/>
  <c r="D52" i="1"/>
  <c r="A53" i="3" s="1"/>
  <c r="D53" i="1"/>
  <c r="A56" i="9" s="1"/>
  <c r="D54" i="1"/>
  <c r="A57" i="9" s="1"/>
  <c r="D55" i="1"/>
  <c r="A58" i="9" s="1"/>
  <c r="D56" i="1"/>
  <c r="D57" i="1"/>
  <c r="D58" i="1"/>
  <c r="D59" i="1"/>
  <c r="D60" i="1"/>
  <c r="D61" i="1"/>
  <c r="A64" i="9" s="1"/>
  <c r="D62" i="1"/>
  <c r="D63" i="1"/>
  <c r="D64" i="1"/>
  <c r="D65" i="1"/>
  <c r="D66" i="1"/>
  <c r="D67" i="1"/>
  <c r="D68" i="1"/>
  <c r="D69" i="1"/>
  <c r="A72" i="9" s="1"/>
  <c r="D70" i="1"/>
  <c r="A73" i="9" s="1"/>
  <c r="D71" i="1"/>
  <c r="A74" i="9" s="1"/>
  <c r="D72" i="1"/>
  <c r="A75" i="9" s="1"/>
  <c r="D73" i="1"/>
  <c r="D74" i="1"/>
  <c r="D75" i="1"/>
  <c r="D76" i="1"/>
  <c r="D77" i="1"/>
  <c r="A80" i="9" s="1"/>
  <c r="D78" i="1"/>
  <c r="A81" i="9" s="1"/>
  <c r="D79" i="1"/>
  <c r="A82" i="9" s="1"/>
  <c r="D80" i="1"/>
  <c r="A81" i="3" s="1"/>
  <c r="D81" i="1"/>
  <c r="A84" i="9" s="1"/>
  <c r="D82" i="1"/>
  <c r="A85" i="9" s="1"/>
  <c r="D83" i="1"/>
  <c r="D84" i="1"/>
  <c r="D85" i="1"/>
  <c r="A88" i="9" s="1"/>
  <c r="D86" i="1"/>
  <c r="A89" i="9" s="1"/>
  <c r="D87" i="1"/>
  <c r="A90" i="9" s="1"/>
  <c r="D88" i="1"/>
  <c r="D89" i="1"/>
  <c r="D90" i="1"/>
  <c r="D91" i="1"/>
  <c r="D92" i="1"/>
  <c r="D93" i="1"/>
  <c r="A96" i="9" s="1"/>
  <c r="D94" i="1"/>
  <c r="D95" i="1"/>
  <c r="D96" i="1"/>
  <c r="D97" i="1"/>
  <c r="A98" i="3" s="1"/>
  <c r="D98" i="1"/>
  <c r="D99" i="1"/>
  <c r="D100" i="1"/>
  <c r="D101" i="1"/>
  <c r="A104" i="9" s="1"/>
  <c r="D102" i="1"/>
  <c r="A105" i="9" s="1"/>
  <c r="D103" i="1"/>
  <c r="A106" i="9" s="1"/>
  <c r="D104" i="1"/>
  <c r="A107" i="9" s="1"/>
  <c r="D105" i="1"/>
  <c r="D106" i="1"/>
  <c r="D107" i="1"/>
  <c r="D108" i="1"/>
  <c r="D109" i="1"/>
  <c r="A112" i="9" s="1"/>
  <c r="D110" i="1"/>
  <c r="A113" i="9" s="1"/>
  <c r="D111" i="1"/>
  <c r="A114" i="9" s="1"/>
  <c r="D112" i="1"/>
  <c r="D113" i="1"/>
  <c r="A116" i="9" s="1"/>
  <c r="D114" i="1"/>
  <c r="A117" i="9" s="1"/>
  <c r="D115" i="1"/>
  <c r="D116" i="1"/>
  <c r="D117" i="1"/>
  <c r="A120" i="9" s="1"/>
  <c r="D118" i="1"/>
  <c r="A121" i="9" s="1"/>
  <c r="D119" i="1"/>
  <c r="A122" i="9" s="1"/>
  <c r="D120" i="1"/>
  <c r="D121" i="1"/>
  <c r="D122" i="1"/>
  <c r="D123" i="1"/>
  <c r="D124" i="1"/>
  <c r="D125" i="1"/>
  <c r="A128" i="9" s="1"/>
  <c r="D126" i="1"/>
  <c r="D127" i="1"/>
  <c r="D128" i="1"/>
  <c r="D129" i="1"/>
  <c r="A130" i="3" s="1"/>
  <c r="D130" i="1"/>
  <c r="D131" i="1"/>
  <c r="D132" i="1"/>
  <c r="D133" i="1"/>
  <c r="A136" i="9" s="1"/>
  <c r="D134" i="1"/>
  <c r="A137" i="9" s="1"/>
  <c r="D135" i="1"/>
  <c r="A138" i="9" s="1"/>
  <c r="D136" i="1"/>
  <c r="A139" i="9" s="1"/>
  <c r="D137" i="1"/>
  <c r="D138" i="1"/>
  <c r="D139" i="1"/>
  <c r="D140" i="1"/>
  <c r="D141" i="1"/>
  <c r="A144" i="9" s="1"/>
  <c r="D142" i="1"/>
  <c r="A145" i="9" s="1"/>
  <c r="D143" i="1"/>
  <c r="A146" i="9" s="1"/>
  <c r="D144" i="1"/>
  <c r="D145" i="1"/>
  <c r="D146" i="1"/>
  <c r="A149" i="9" s="1"/>
  <c r="D147" i="1"/>
  <c r="D148" i="1"/>
  <c r="D149" i="1"/>
  <c r="A152" i="9" s="1"/>
  <c r="D150" i="1"/>
  <c r="A153" i="9" s="1"/>
  <c r="D151" i="1"/>
  <c r="A154" i="9" s="1"/>
  <c r="D152" i="1"/>
  <c r="D153" i="1"/>
  <c r="D154" i="1"/>
  <c r="D155" i="1"/>
  <c r="D156" i="1"/>
  <c r="D157" i="1"/>
  <c r="A160" i="9" s="1"/>
  <c r="D158" i="1"/>
  <c r="D159" i="1"/>
  <c r="D160" i="1"/>
  <c r="D161" i="1"/>
  <c r="D162" i="1"/>
  <c r="D163" i="1"/>
  <c r="D164" i="1"/>
  <c r="D165" i="1"/>
  <c r="A168" i="9" s="1"/>
  <c r="D166" i="1"/>
  <c r="A169" i="9" s="1"/>
  <c r="D167" i="1"/>
  <c r="A170" i="9" s="1"/>
  <c r="D168" i="1"/>
  <c r="A171" i="9" s="1"/>
  <c r="D169" i="1"/>
  <c r="D170" i="1"/>
  <c r="D171" i="1"/>
  <c r="D172" i="1"/>
  <c r="D173" i="1"/>
  <c r="A176" i="9" s="1"/>
  <c r="D174" i="1"/>
  <c r="A177" i="9" s="1"/>
  <c r="D175" i="1"/>
  <c r="A178" i="9" s="1"/>
  <c r="D176" i="1"/>
  <c r="D177" i="1"/>
  <c r="D178" i="1"/>
  <c r="A181" i="9" s="1"/>
  <c r="D179" i="1"/>
  <c r="D180" i="1"/>
  <c r="D181" i="1"/>
  <c r="A184" i="9" s="1"/>
  <c r="D182" i="1"/>
  <c r="A185" i="9" s="1"/>
  <c r="D183" i="1"/>
  <c r="A186" i="9" s="1"/>
  <c r="D184" i="1"/>
  <c r="D185" i="1"/>
  <c r="D186" i="1"/>
  <c r="D187" i="1"/>
  <c r="D188" i="1"/>
  <c r="D189" i="1"/>
  <c r="A192" i="9" s="1"/>
  <c r="D190" i="1"/>
  <c r="D191" i="1"/>
  <c r="D192" i="1"/>
  <c r="D193" i="1"/>
  <c r="D194" i="1"/>
  <c r="D195" i="1"/>
  <c r="D196" i="1"/>
  <c r="D197" i="1"/>
  <c r="A200" i="9" s="1"/>
  <c r="D198" i="1"/>
  <c r="A201" i="9" s="1"/>
  <c r="D199" i="1"/>
  <c r="A202" i="9" s="1"/>
  <c r="D200" i="1"/>
  <c r="A203" i="9" s="1"/>
  <c r="D201" i="1"/>
  <c r="D202" i="1"/>
  <c r="D203" i="1"/>
  <c r="D204" i="1"/>
  <c r="D205" i="1"/>
  <c r="A208" i="9" s="1"/>
  <c r="D206" i="1"/>
  <c r="A209" i="9" s="1"/>
  <c r="D207" i="1"/>
  <c r="A210" i="9" s="1"/>
  <c r="D208" i="1"/>
  <c r="A209" i="3" s="1"/>
  <c r="D209" i="1"/>
  <c r="A212" i="9" s="1"/>
  <c r="D210" i="1"/>
  <c r="A213" i="9" s="1"/>
  <c r="D211" i="1"/>
  <c r="D212" i="1"/>
  <c r="D213" i="1"/>
  <c r="A216" i="9" s="1"/>
  <c r="D214" i="1"/>
  <c r="A217" i="9" s="1"/>
  <c r="D215" i="1"/>
  <c r="A218" i="9" s="1"/>
  <c r="D216" i="1"/>
  <c r="A217" i="3" s="1"/>
  <c r="D16" i="1"/>
  <c r="D17" i="1" s="1"/>
  <c r="D18" i="1" s="1"/>
  <c r="I14" i="13"/>
  <c r="J14" i="13" s="1"/>
  <c r="I15" i="13"/>
  <c r="J15" i="13" s="1"/>
  <c r="I16" i="13"/>
  <c r="J16" i="13" s="1"/>
  <c r="I17" i="13"/>
  <c r="J17" i="13" s="1"/>
  <c r="I18" i="13"/>
  <c r="J18" i="13" s="1"/>
  <c r="I19" i="13"/>
  <c r="J19" i="13" s="1"/>
  <c r="I20" i="13"/>
  <c r="J20" i="13" s="1"/>
  <c r="I21" i="13"/>
  <c r="J21" i="13" s="1"/>
  <c r="I22" i="13"/>
  <c r="J22" i="13" s="1"/>
  <c r="I23" i="13"/>
  <c r="J23" i="13" s="1"/>
  <c r="I24" i="13"/>
  <c r="J24" i="13" s="1"/>
  <c r="I25" i="13"/>
  <c r="J25" i="13" s="1"/>
  <c r="I26" i="13"/>
  <c r="J26" i="13" s="1"/>
  <c r="I27" i="13"/>
  <c r="J27" i="13" s="1"/>
  <c r="I28" i="13"/>
  <c r="J28" i="13" s="1"/>
  <c r="I29" i="13"/>
  <c r="J29" i="13" s="1"/>
  <c r="I30" i="13"/>
  <c r="J30" i="13" s="1"/>
  <c r="I31" i="13"/>
  <c r="J31" i="13" s="1"/>
  <c r="I32" i="13"/>
  <c r="J32" i="13" s="1"/>
  <c r="I33" i="13"/>
  <c r="J33" i="13" s="1"/>
  <c r="I34" i="13"/>
  <c r="J34" i="13" s="1"/>
  <c r="I35" i="13"/>
  <c r="J35" i="13" s="1"/>
  <c r="I36" i="13"/>
  <c r="J36" i="13" s="1"/>
  <c r="I37" i="13"/>
  <c r="J37" i="13" s="1"/>
  <c r="I38" i="13"/>
  <c r="J38" i="13" s="1"/>
  <c r="I39" i="13"/>
  <c r="J39" i="13" s="1"/>
  <c r="I40" i="13"/>
  <c r="J40" i="13" s="1"/>
  <c r="I41" i="13"/>
  <c r="J41" i="13" s="1"/>
  <c r="I42" i="13"/>
  <c r="J42" i="13" s="1"/>
  <c r="I43" i="13"/>
  <c r="J43" i="13" s="1"/>
  <c r="I44" i="13"/>
  <c r="J44" i="13" s="1"/>
  <c r="I45" i="13"/>
  <c r="J45" i="13" s="1"/>
  <c r="I46" i="13"/>
  <c r="J46" i="13" s="1"/>
  <c r="I47" i="13"/>
  <c r="J47" i="13" s="1"/>
  <c r="I48" i="13"/>
  <c r="J48" i="13" s="1"/>
  <c r="I49" i="13"/>
  <c r="J49" i="13" s="1"/>
  <c r="I50" i="13"/>
  <c r="J50" i="13" s="1"/>
  <c r="I51" i="13"/>
  <c r="J51" i="13" s="1"/>
  <c r="I52" i="13"/>
  <c r="J52" i="13" s="1"/>
  <c r="I53" i="13"/>
  <c r="J53" i="13" s="1"/>
  <c r="I54" i="13"/>
  <c r="J54" i="13" s="1"/>
  <c r="I55" i="13"/>
  <c r="J55" i="13" s="1"/>
  <c r="I56" i="13"/>
  <c r="J56" i="13" s="1"/>
  <c r="I57" i="13"/>
  <c r="J57" i="13" s="1"/>
  <c r="I58" i="13"/>
  <c r="J58" i="13" s="1"/>
  <c r="I59" i="13"/>
  <c r="J59" i="13" s="1"/>
  <c r="I60" i="13"/>
  <c r="J60" i="13" s="1"/>
  <c r="I61" i="13"/>
  <c r="J61" i="13" s="1"/>
  <c r="I62" i="13"/>
  <c r="J62" i="13" s="1"/>
  <c r="I63" i="13"/>
  <c r="J63" i="13" s="1"/>
  <c r="I64" i="13"/>
  <c r="J64" i="13" s="1"/>
  <c r="I65" i="13"/>
  <c r="J65" i="13" s="1"/>
  <c r="I66" i="13"/>
  <c r="J66" i="13" s="1"/>
  <c r="I67" i="13"/>
  <c r="J67" i="13" s="1"/>
  <c r="I68" i="13"/>
  <c r="J68" i="13" s="1"/>
  <c r="I69" i="13"/>
  <c r="J69" i="13" s="1"/>
  <c r="I70" i="13"/>
  <c r="J70" i="13" s="1"/>
  <c r="I71" i="13"/>
  <c r="J71" i="13" s="1"/>
  <c r="I72" i="13"/>
  <c r="J72" i="13" s="1"/>
  <c r="I73" i="13"/>
  <c r="J73" i="13" s="1"/>
  <c r="I74" i="13"/>
  <c r="J74" i="13" s="1"/>
  <c r="I75" i="13"/>
  <c r="J75" i="13" s="1"/>
  <c r="I76" i="13"/>
  <c r="J76" i="13" s="1"/>
  <c r="I77" i="13"/>
  <c r="J77" i="13" s="1"/>
  <c r="I78" i="13"/>
  <c r="J78" i="13" s="1"/>
  <c r="I79" i="13"/>
  <c r="J79" i="13" s="1"/>
  <c r="I80" i="13"/>
  <c r="J80" i="13" s="1"/>
  <c r="I81" i="13"/>
  <c r="J81" i="13" s="1"/>
  <c r="I82" i="13"/>
  <c r="J82" i="13" s="1"/>
  <c r="I83" i="13"/>
  <c r="J83" i="13" s="1"/>
  <c r="I84" i="13"/>
  <c r="J84" i="13" s="1"/>
  <c r="I85" i="13"/>
  <c r="J85" i="13" s="1"/>
  <c r="I86" i="13"/>
  <c r="J86" i="13" s="1"/>
  <c r="I87" i="13"/>
  <c r="J87" i="13" s="1"/>
  <c r="I88" i="13"/>
  <c r="J88" i="13" s="1"/>
  <c r="I89" i="13"/>
  <c r="J89" i="13" s="1"/>
  <c r="I90" i="13"/>
  <c r="J90" i="13" s="1"/>
  <c r="I91" i="13"/>
  <c r="J91" i="13" s="1"/>
  <c r="I92" i="13"/>
  <c r="J92" i="13" s="1"/>
  <c r="I93" i="13"/>
  <c r="J93" i="13" s="1"/>
  <c r="I94" i="13"/>
  <c r="J94" i="13" s="1"/>
  <c r="I95" i="13"/>
  <c r="J95" i="13" s="1"/>
  <c r="I96" i="13"/>
  <c r="J96" i="13" s="1"/>
  <c r="I97" i="13"/>
  <c r="J97" i="13" s="1"/>
  <c r="I98" i="13"/>
  <c r="J98" i="13" s="1"/>
  <c r="I99" i="13"/>
  <c r="J99" i="13" s="1"/>
  <c r="I100" i="13"/>
  <c r="J100" i="13" s="1"/>
  <c r="I101" i="13"/>
  <c r="J101" i="13" s="1"/>
  <c r="I102" i="13"/>
  <c r="J102" i="13" s="1"/>
  <c r="I103" i="13"/>
  <c r="J103" i="13" s="1"/>
  <c r="I104" i="13"/>
  <c r="J104" i="13" s="1"/>
  <c r="I105" i="13"/>
  <c r="J105" i="13" s="1"/>
  <c r="I106" i="13"/>
  <c r="J106" i="13" s="1"/>
  <c r="I107" i="13"/>
  <c r="J107" i="13" s="1"/>
  <c r="I108" i="13"/>
  <c r="J108" i="13" s="1"/>
  <c r="I109" i="13"/>
  <c r="J109" i="13" s="1"/>
  <c r="I110" i="13"/>
  <c r="J110" i="13" s="1"/>
  <c r="I111" i="13"/>
  <c r="J111" i="13" s="1"/>
  <c r="I112" i="13"/>
  <c r="J112" i="13" s="1"/>
  <c r="I113" i="13"/>
  <c r="J113" i="13" s="1"/>
  <c r="I114" i="13"/>
  <c r="J114" i="13" s="1"/>
  <c r="I115" i="13"/>
  <c r="J115" i="13" s="1"/>
  <c r="I116" i="13"/>
  <c r="J116" i="13" s="1"/>
  <c r="I117" i="13"/>
  <c r="J117" i="13" s="1"/>
  <c r="I118" i="13"/>
  <c r="J118" i="13" s="1"/>
  <c r="I119" i="13"/>
  <c r="J119" i="13" s="1"/>
  <c r="I120" i="13"/>
  <c r="J120" i="13" s="1"/>
  <c r="I121" i="13"/>
  <c r="J121" i="13" s="1"/>
  <c r="I122" i="13"/>
  <c r="J122" i="13" s="1"/>
  <c r="I123" i="13"/>
  <c r="J123" i="13" s="1"/>
  <c r="I124" i="13"/>
  <c r="J124" i="13" s="1"/>
  <c r="I125" i="13"/>
  <c r="J125" i="13" s="1"/>
  <c r="I126" i="13"/>
  <c r="J126" i="13" s="1"/>
  <c r="I13" i="13"/>
  <c r="J13" i="13" s="1"/>
  <c r="C14" i="13"/>
  <c r="C15" i="13"/>
  <c r="C16" i="13"/>
  <c r="C17" i="13"/>
  <c r="C18" i="13"/>
  <c r="C19" i="13"/>
  <c r="C20" i="13"/>
  <c r="C21" i="13"/>
  <c r="C22" i="13"/>
  <c r="C23" i="13"/>
  <c r="C24" i="13"/>
  <c r="C25" i="13"/>
  <c r="C26" i="13"/>
  <c r="C27" i="13"/>
  <c r="C28" i="13"/>
  <c r="C29" i="13"/>
  <c r="C30" i="13"/>
  <c r="C31" i="13"/>
  <c r="C32" i="13"/>
  <c r="C33" i="13"/>
  <c r="C34" i="13"/>
  <c r="C35" i="13"/>
  <c r="C36" i="13"/>
  <c r="C37" i="13"/>
  <c r="C38" i="13"/>
  <c r="C39" i="13"/>
  <c r="C40" i="13"/>
  <c r="C41" i="13"/>
  <c r="C42" i="13"/>
  <c r="C43" i="13"/>
  <c r="C44" i="13"/>
  <c r="C45" i="13"/>
  <c r="C46" i="13"/>
  <c r="C47" i="13"/>
  <c r="C48" i="13"/>
  <c r="C49" i="13"/>
  <c r="C50" i="13"/>
  <c r="C51" i="13"/>
  <c r="C52" i="13"/>
  <c r="C53" i="13"/>
  <c r="C54" i="13"/>
  <c r="C55" i="13"/>
  <c r="C56" i="13"/>
  <c r="C57" i="13"/>
  <c r="C58" i="13"/>
  <c r="C59" i="13"/>
  <c r="C60" i="13"/>
  <c r="C61" i="13"/>
  <c r="C62" i="13"/>
  <c r="C63" i="13"/>
  <c r="C64" i="13"/>
  <c r="C65" i="13"/>
  <c r="C66" i="13"/>
  <c r="C67" i="13"/>
  <c r="C68" i="13"/>
  <c r="C69" i="13"/>
  <c r="C70" i="13"/>
  <c r="C71" i="13"/>
  <c r="C72" i="13"/>
  <c r="C73" i="13"/>
  <c r="C74" i="13"/>
  <c r="C75" i="13"/>
  <c r="C76" i="13"/>
  <c r="C77" i="13"/>
  <c r="C78" i="13"/>
  <c r="C79" i="13"/>
  <c r="C80" i="13"/>
  <c r="C81" i="13"/>
  <c r="C82" i="13"/>
  <c r="C83" i="13"/>
  <c r="C84" i="13"/>
  <c r="C85" i="13"/>
  <c r="C86" i="13"/>
  <c r="C87" i="13"/>
  <c r="C88" i="13"/>
  <c r="C89" i="13"/>
  <c r="C90" i="13"/>
  <c r="C91" i="13"/>
  <c r="C92" i="13"/>
  <c r="C93" i="13"/>
  <c r="C94" i="13"/>
  <c r="C95" i="13"/>
  <c r="C96" i="13"/>
  <c r="C97" i="13"/>
  <c r="C98" i="13"/>
  <c r="C99" i="13"/>
  <c r="C100" i="13"/>
  <c r="C101" i="13"/>
  <c r="C102" i="13"/>
  <c r="C103" i="13"/>
  <c r="C104" i="13"/>
  <c r="C105" i="13"/>
  <c r="C106" i="13"/>
  <c r="C107" i="13"/>
  <c r="C108" i="13"/>
  <c r="C109" i="13"/>
  <c r="C110" i="13"/>
  <c r="C111" i="13"/>
  <c r="C112" i="13"/>
  <c r="C113" i="13"/>
  <c r="C114" i="13"/>
  <c r="C115" i="13"/>
  <c r="C116" i="13"/>
  <c r="C117" i="13"/>
  <c r="E117" i="13" s="1"/>
  <c r="C118" i="13"/>
  <c r="C119" i="13"/>
  <c r="C120" i="13"/>
  <c r="C121" i="13"/>
  <c r="C122" i="13"/>
  <c r="C123" i="13"/>
  <c r="C124" i="13"/>
  <c r="C125" i="13"/>
  <c r="E125" i="13" s="1"/>
  <c r="C126" i="13"/>
  <c r="C127" i="13"/>
  <c r="C128" i="13"/>
  <c r="C129" i="13"/>
  <c r="C130" i="13"/>
  <c r="C131" i="13"/>
  <c r="C132" i="13"/>
  <c r="C133" i="13"/>
  <c r="E133" i="13" s="1"/>
  <c r="C134" i="13"/>
  <c r="C135" i="13"/>
  <c r="C136" i="13"/>
  <c r="C137" i="13"/>
  <c r="C138" i="13"/>
  <c r="C139" i="13"/>
  <c r="C140" i="13"/>
  <c r="C141" i="13"/>
  <c r="E141" i="13" s="1"/>
  <c r="C142" i="13"/>
  <c r="C143" i="13"/>
  <c r="C144" i="13"/>
  <c r="C145" i="13"/>
  <c r="C146" i="13"/>
  <c r="C147" i="13"/>
  <c r="C148" i="13"/>
  <c r="C149" i="13"/>
  <c r="E149" i="13" s="1"/>
  <c r="C150" i="13"/>
  <c r="C151" i="13"/>
  <c r="C152" i="13"/>
  <c r="C153" i="13"/>
  <c r="C154" i="13"/>
  <c r="C155" i="13"/>
  <c r="C156" i="13"/>
  <c r="C157" i="13"/>
  <c r="E157" i="13" s="1"/>
  <c r="C158" i="13"/>
  <c r="C159" i="13"/>
  <c r="C160" i="13"/>
  <c r="C161" i="13"/>
  <c r="C162" i="13"/>
  <c r="C163" i="13"/>
  <c r="C164" i="13"/>
  <c r="C165" i="13"/>
  <c r="E165" i="13" s="1"/>
  <c r="C166" i="13"/>
  <c r="C167" i="13"/>
  <c r="C168" i="13"/>
  <c r="C169" i="13"/>
  <c r="C170" i="13"/>
  <c r="C171" i="13"/>
  <c r="C172" i="13"/>
  <c r="C173" i="13"/>
  <c r="E173" i="13" s="1"/>
  <c r="C174" i="13"/>
  <c r="C175" i="13"/>
  <c r="C176" i="13"/>
  <c r="C177" i="13"/>
  <c r="C178" i="13"/>
  <c r="C179" i="13"/>
  <c r="C180" i="13"/>
  <c r="C181" i="13"/>
  <c r="E181" i="13" s="1"/>
  <c r="C182" i="13"/>
  <c r="C183" i="13"/>
  <c r="C184" i="13"/>
  <c r="C185" i="13"/>
  <c r="C186" i="13"/>
  <c r="C187" i="13"/>
  <c r="C188" i="13"/>
  <c r="C189" i="13"/>
  <c r="E189" i="13" s="1"/>
  <c r="C190" i="13"/>
  <c r="C191" i="13"/>
  <c r="C192" i="13"/>
  <c r="C193" i="13"/>
  <c r="C194" i="13"/>
  <c r="C195" i="13"/>
  <c r="C196" i="13"/>
  <c r="C197" i="13"/>
  <c r="E197" i="13" s="1"/>
  <c r="C198" i="13"/>
  <c r="C199" i="13"/>
  <c r="C200" i="13"/>
  <c r="C201" i="13"/>
  <c r="C202" i="13"/>
  <c r="C203" i="13"/>
  <c r="C204" i="13"/>
  <c r="C205" i="13"/>
  <c r="E205" i="13" s="1"/>
  <c r="C206" i="13"/>
  <c r="C207" i="13"/>
  <c r="C208" i="13"/>
  <c r="C209" i="13"/>
  <c r="C210" i="13"/>
  <c r="C211" i="13"/>
  <c r="C212" i="13"/>
  <c r="C213" i="13"/>
  <c r="E213" i="13" s="1"/>
  <c r="C13" i="13"/>
  <c r="D14" i="13"/>
  <c r="D15" i="13"/>
  <c r="D16" i="13"/>
  <c r="D17" i="13"/>
  <c r="D18" i="13"/>
  <c r="D19" i="13"/>
  <c r="D20" i="13"/>
  <c r="D21" i="13"/>
  <c r="D22" i="13"/>
  <c r="D23" i="13"/>
  <c r="D24" i="13"/>
  <c r="D25" i="13"/>
  <c r="D26" i="13"/>
  <c r="D27" i="13"/>
  <c r="D28" i="13"/>
  <c r="D29" i="13"/>
  <c r="D30" i="13"/>
  <c r="D31" i="13"/>
  <c r="D32" i="13"/>
  <c r="D33" i="13"/>
  <c r="D34" i="13"/>
  <c r="D35" i="13"/>
  <c r="D36" i="13"/>
  <c r="D37" i="13"/>
  <c r="D38" i="13"/>
  <c r="D39" i="13"/>
  <c r="D40" i="13"/>
  <c r="D41" i="13"/>
  <c r="D42" i="13"/>
  <c r="D43" i="13"/>
  <c r="D44" i="13"/>
  <c r="D45" i="13"/>
  <c r="D46" i="13"/>
  <c r="D47" i="13"/>
  <c r="D48" i="13"/>
  <c r="D49" i="13"/>
  <c r="D50" i="13"/>
  <c r="D51" i="13"/>
  <c r="D52" i="13"/>
  <c r="D53" i="13"/>
  <c r="D54" i="13"/>
  <c r="D55" i="13"/>
  <c r="D56" i="13"/>
  <c r="D57" i="13"/>
  <c r="D58" i="13"/>
  <c r="D59" i="13"/>
  <c r="D60" i="13"/>
  <c r="D61" i="13"/>
  <c r="D62" i="13"/>
  <c r="D63" i="13"/>
  <c r="D64" i="13"/>
  <c r="D65" i="13"/>
  <c r="D66" i="13"/>
  <c r="D67" i="13"/>
  <c r="D68" i="13"/>
  <c r="D69" i="13"/>
  <c r="D70" i="13"/>
  <c r="D71" i="13"/>
  <c r="D72" i="13"/>
  <c r="D73" i="13"/>
  <c r="D74" i="13"/>
  <c r="D75" i="13"/>
  <c r="D76" i="13"/>
  <c r="D77" i="13"/>
  <c r="D78" i="13"/>
  <c r="D79" i="13"/>
  <c r="D80" i="13"/>
  <c r="D81" i="13"/>
  <c r="D82" i="13"/>
  <c r="D83" i="13"/>
  <c r="D84" i="13"/>
  <c r="D85" i="13"/>
  <c r="D86" i="13"/>
  <c r="D87" i="13"/>
  <c r="D88" i="13"/>
  <c r="D89" i="13"/>
  <c r="D90" i="13"/>
  <c r="D91" i="13"/>
  <c r="D92" i="13"/>
  <c r="D93" i="13"/>
  <c r="D94" i="13"/>
  <c r="D95" i="13"/>
  <c r="D96" i="13"/>
  <c r="D97" i="13"/>
  <c r="D98" i="13"/>
  <c r="D99" i="13"/>
  <c r="D100" i="13"/>
  <c r="D101" i="13"/>
  <c r="D102" i="13"/>
  <c r="D103" i="13"/>
  <c r="D104" i="13"/>
  <c r="D105" i="13"/>
  <c r="D106" i="13"/>
  <c r="D107" i="13"/>
  <c r="D108" i="13"/>
  <c r="D109" i="13"/>
  <c r="D110" i="13"/>
  <c r="D111" i="13"/>
  <c r="D112" i="13"/>
  <c r="D113" i="13"/>
  <c r="D114" i="13"/>
  <c r="D115" i="13"/>
  <c r="D116" i="13"/>
  <c r="D117" i="13"/>
  <c r="D118" i="13"/>
  <c r="D119" i="13"/>
  <c r="D120" i="13"/>
  <c r="D121" i="13"/>
  <c r="D122" i="13"/>
  <c r="D123" i="13"/>
  <c r="D124" i="13"/>
  <c r="D125" i="13"/>
  <c r="D126" i="13"/>
  <c r="D127" i="13"/>
  <c r="D128" i="13"/>
  <c r="D129" i="13"/>
  <c r="D130" i="13"/>
  <c r="D131" i="13"/>
  <c r="D132" i="13"/>
  <c r="D133" i="13"/>
  <c r="D134" i="13"/>
  <c r="D135" i="13"/>
  <c r="D136" i="13"/>
  <c r="D137" i="13"/>
  <c r="D138" i="13"/>
  <c r="D139" i="13"/>
  <c r="D140" i="13"/>
  <c r="D141" i="13"/>
  <c r="D142" i="13"/>
  <c r="D143" i="13"/>
  <c r="D144" i="13"/>
  <c r="D145" i="13"/>
  <c r="D146" i="13"/>
  <c r="D147" i="13"/>
  <c r="D148" i="13"/>
  <c r="D149" i="13"/>
  <c r="D150" i="13"/>
  <c r="D151" i="13"/>
  <c r="D152" i="13"/>
  <c r="D153" i="13"/>
  <c r="D154" i="13"/>
  <c r="D155" i="13"/>
  <c r="D156" i="13"/>
  <c r="D157" i="13"/>
  <c r="D158" i="13"/>
  <c r="D159" i="13"/>
  <c r="D160" i="13"/>
  <c r="D161" i="13"/>
  <c r="D162" i="13"/>
  <c r="D163" i="13"/>
  <c r="D164" i="13"/>
  <c r="D165" i="13"/>
  <c r="D166" i="13"/>
  <c r="D167" i="13"/>
  <c r="D168" i="13"/>
  <c r="D169" i="13"/>
  <c r="D170" i="13"/>
  <c r="D171" i="13"/>
  <c r="D172" i="13"/>
  <c r="D173" i="13"/>
  <c r="D174" i="13"/>
  <c r="D175" i="13"/>
  <c r="D176" i="13"/>
  <c r="D177" i="13"/>
  <c r="D178" i="13"/>
  <c r="D179" i="13"/>
  <c r="D180" i="13"/>
  <c r="D181" i="13"/>
  <c r="D182" i="13"/>
  <c r="D183" i="13"/>
  <c r="D184" i="13"/>
  <c r="D185" i="13"/>
  <c r="D186" i="13"/>
  <c r="D187" i="13"/>
  <c r="D188" i="13"/>
  <c r="D189" i="13"/>
  <c r="D190" i="13"/>
  <c r="D191" i="13"/>
  <c r="D192" i="13"/>
  <c r="D193" i="13"/>
  <c r="D194" i="13"/>
  <c r="D195" i="13"/>
  <c r="D196" i="13"/>
  <c r="D197" i="13"/>
  <c r="D198" i="13"/>
  <c r="D199" i="13"/>
  <c r="D200" i="13"/>
  <c r="D201" i="13"/>
  <c r="D202" i="13"/>
  <c r="D203" i="13"/>
  <c r="D204" i="13"/>
  <c r="D205" i="13"/>
  <c r="D206" i="13"/>
  <c r="D207" i="13"/>
  <c r="D208" i="13"/>
  <c r="D209" i="13"/>
  <c r="D210" i="13"/>
  <c r="D211" i="13"/>
  <c r="D212" i="13"/>
  <c r="D213" i="13"/>
  <c r="D13" i="13"/>
  <c r="I16" i="11"/>
  <c r="I17" i="11"/>
  <c r="I18" i="11"/>
  <c r="I19" i="11"/>
  <c r="I20" i="11"/>
  <c r="I21" i="11"/>
  <c r="I22" i="11"/>
  <c r="I23" i="11"/>
  <c r="I24" i="11"/>
  <c r="I25" i="11"/>
  <c r="I26" i="11"/>
  <c r="I27" i="11"/>
  <c r="I28" i="11"/>
  <c r="I29" i="11"/>
  <c r="I30" i="11"/>
  <c r="I31" i="11"/>
  <c r="I32" i="11"/>
  <c r="I33" i="11"/>
  <c r="I34" i="11"/>
  <c r="I35" i="11"/>
  <c r="I36" i="11"/>
  <c r="I37" i="11"/>
  <c r="I38" i="11"/>
  <c r="I39" i="11"/>
  <c r="I40" i="11"/>
  <c r="I41" i="11"/>
  <c r="I42" i="11"/>
  <c r="I43" i="11"/>
  <c r="I44" i="11"/>
  <c r="I45" i="11"/>
  <c r="I46" i="11"/>
  <c r="I47" i="11"/>
  <c r="I48" i="11"/>
  <c r="I49" i="11"/>
  <c r="I50" i="11"/>
  <c r="I51" i="11"/>
  <c r="I52" i="11"/>
  <c r="I53" i="11"/>
  <c r="I54" i="11"/>
  <c r="I55" i="11"/>
  <c r="I56" i="11"/>
  <c r="I57" i="11"/>
  <c r="I58" i="11"/>
  <c r="I59" i="11"/>
  <c r="I60" i="11"/>
  <c r="I61" i="11"/>
  <c r="I62" i="11"/>
  <c r="I63" i="11"/>
  <c r="I64" i="11"/>
  <c r="I65" i="11"/>
  <c r="I66" i="11"/>
  <c r="I67" i="11"/>
  <c r="I68" i="11"/>
  <c r="I69" i="11"/>
  <c r="I70" i="11"/>
  <c r="I71" i="11"/>
  <c r="I72" i="11"/>
  <c r="I73" i="11"/>
  <c r="I74" i="11"/>
  <c r="I75" i="11"/>
  <c r="I76" i="11"/>
  <c r="I77" i="11"/>
  <c r="I78" i="11"/>
  <c r="I79" i="11"/>
  <c r="I80" i="11"/>
  <c r="I81" i="11"/>
  <c r="I82" i="11"/>
  <c r="I83" i="11"/>
  <c r="I84" i="11"/>
  <c r="I85" i="11"/>
  <c r="I86" i="11"/>
  <c r="I87" i="11"/>
  <c r="I88" i="11"/>
  <c r="I89" i="11"/>
  <c r="I90" i="11"/>
  <c r="I91" i="11"/>
  <c r="I92" i="11"/>
  <c r="I93" i="11"/>
  <c r="I94" i="11"/>
  <c r="I95" i="11"/>
  <c r="I96" i="11"/>
  <c r="I97" i="11"/>
  <c r="I98" i="11"/>
  <c r="I99" i="11"/>
  <c r="I100" i="11"/>
  <c r="I101" i="11"/>
  <c r="I102" i="11"/>
  <c r="I103" i="11"/>
  <c r="I104" i="11"/>
  <c r="I105" i="11"/>
  <c r="I106" i="11"/>
  <c r="I107" i="11"/>
  <c r="I108" i="11"/>
  <c r="I109" i="11"/>
  <c r="I110" i="11"/>
  <c r="I111" i="11"/>
  <c r="I112" i="11"/>
  <c r="I113" i="11"/>
  <c r="I114" i="11"/>
  <c r="I115" i="11"/>
  <c r="I116" i="11"/>
  <c r="I117" i="11"/>
  <c r="I118" i="11"/>
  <c r="I119" i="11"/>
  <c r="I120" i="11"/>
  <c r="I121" i="11"/>
  <c r="I122" i="11"/>
  <c r="I123" i="11"/>
  <c r="I124" i="11"/>
  <c r="I125" i="11"/>
  <c r="I126" i="11"/>
  <c r="I127" i="11"/>
  <c r="I128" i="11"/>
  <c r="I129" i="11"/>
  <c r="I130" i="11"/>
  <c r="I131" i="11"/>
  <c r="I132" i="11"/>
  <c r="I133" i="11"/>
  <c r="I134" i="11"/>
  <c r="I135" i="11"/>
  <c r="I136" i="11"/>
  <c r="I137" i="11"/>
  <c r="I138" i="11"/>
  <c r="I139" i="11"/>
  <c r="I140" i="11"/>
  <c r="I141" i="11"/>
  <c r="I142" i="11"/>
  <c r="I143" i="11"/>
  <c r="I144" i="11"/>
  <c r="I145" i="11"/>
  <c r="I146" i="11"/>
  <c r="I147" i="11"/>
  <c r="I148" i="11"/>
  <c r="I149" i="11"/>
  <c r="I150" i="11"/>
  <c r="I151" i="11"/>
  <c r="I152" i="11"/>
  <c r="I153" i="11"/>
  <c r="I154" i="11"/>
  <c r="I155" i="11"/>
  <c r="I156" i="11"/>
  <c r="I157" i="11"/>
  <c r="I158" i="11"/>
  <c r="I159" i="11"/>
  <c r="I160" i="11"/>
  <c r="I161" i="11"/>
  <c r="I162" i="11"/>
  <c r="I163" i="11"/>
  <c r="I164" i="11"/>
  <c r="I165" i="11"/>
  <c r="I166" i="11"/>
  <c r="I167" i="11"/>
  <c r="I168" i="11"/>
  <c r="I169" i="11"/>
  <c r="I170" i="11"/>
  <c r="I171" i="11"/>
  <c r="I172" i="11"/>
  <c r="I173" i="11"/>
  <c r="I174" i="11"/>
  <c r="I175" i="11"/>
  <c r="I176" i="11"/>
  <c r="I177" i="11"/>
  <c r="I178" i="11"/>
  <c r="I179" i="11"/>
  <c r="I180" i="11"/>
  <c r="I181" i="11"/>
  <c r="I182" i="11"/>
  <c r="I183" i="11"/>
  <c r="I184" i="11"/>
  <c r="I185" i="11"/>
  <c r="I186" i="11"/>
  <c r="I187" i="11"/>
  <c r="I188" i="11"/>
  <c r="I189" i="11"/>
  <c r="I190" i="11"/>
  <c r="I191" i="11"/>
  <c r="I192" i="11"/>
  <c r="I193" i="11"/>
  <c r="I194" i="11"/>
  <c r="I195" i="11"/>
  <c r="I196" i="11"/>
  <c r="I197" i="11"/>
  <c r="I198" i="11"/>
  <c r="I199" i="11"/>
  <c r="I200" i="11"/>
  <c r="I201" i="11"/>
  <c r="I202" i="11"/>
  <c r="I203" i="11"/>
  <c r="I204" i="11"/>
  <c r="I205" i="11"/>
  <c r="I206" i="11"/>
  <c r="I207" i="11"/>
  <c r="I208" i="11"/>
  <c r="I209" i="11"/>
  <c r="I210" i="11"/>
  <c r="I211" i="11"/>
  <c r="I212" i="11"/>
  <c r="I213" i="11"/>
  <c r="I214" i="11"/>
  <c r="I215" i="11"/>
  <c r="I15" i="11"/>
  <c r="H16" i="11"/>
  <c r="J16" i="11" s="1"/>
  <c r="H17" i="11"/>
  <c r="J17" i="11" s="1"/>
  <c r="H18" i="11"/>
  <c r="J18" i="11" s="1"/>
  <c r="H19" i="11"/>
  <c r="J19" i="11" s="1"/>
  <c r="H20" i="11"/>
  <c r="J20" i="11" s="1"/>
  <c r="H21" i="11"/>
  <c r="J21" i="11" s="1"/>
  <c r="H22" i="11"/>
  <c r="J22" i="11" s="1"/>
  <c r="H23" i="11"/>
  <c r="J23" i="11" s="1"/>
  <c r="H24" i="11"/>
  <c r="J24" i="11" s="1"/>
  <c r="H25" i="11"/>
  <c r="J25" i="11" s="1"/>
  <c r="H26" i="11"/>
  <c r="J26" i="11" s="1"/>
  <c r="H27" i="11"/>
  <c r="J27" i="11" s="1"/>
  <c r="H28" i="11"/>
  <c r="J28" i="11" s="1"/>
  <c r="H29" i="11"/>
  <c r="J29" i="11" s="1"/>
  <c r="H30" i="11"/>
  <c r="J30" i="11" s="1"/>
  <c r="H31" i="11"/>
  <c r="J31" i="11" s="1"/>
  <c r="H32" i="11"/>
  <c r="J32" i="11" s="1"/>
  <c r="H33" i="11"/>
  <c r="J33" i="11" s="1"/>
  <c r="H34" i="11"/>
  <c r="J34" i="11" s="1"/>
  <c r="H35" i="11"/>
  <c r="J35" i="11" s="1"/>
  <c r="H36" i="11"/>
  <c r="J36" i="11" s="1"/>
  <c r="H37" i="11"/>
  <c r="J37" i="11" s="1"/>
  <c r="H38" i="11"/>
  <c r="J38" i="11" s="1"/>
  <c r="H39" i="11"/>
  <c r="J39" i="11" s="1"/>
  <c r="H40" i="11"/>
  <c r="J40" i="11" s="1"/>
  <c r="H41" i="11"/>
  <c r="J41" i="11" s="1"/>
  <c r="H42" i="11"/>
  <c r="J42" i="11" s="1"/>
  <c r="H43" i="11"/>
  <c r="J43" i="11" s="1"/>
  <c r="H44" i="11"/>
  <c r="J44" i="11" s="1"/>
  <c r="H45" i="11"/>
  <c r="J45" i="11" s="1"/>
  <c r="H46" i="11"/>
  <c r="J46" i="11" s="1"/>
  <c r="H47" i="11"/>
  <c r="J47" i="11" s="1"/>
  <c r="H48" i="11"/>
  <c r="J48" i="11" s="1"/>
  <c r="H49" i="11"/>
  <c r="J49" i="11" s="1"/>
  <c r="H50" i="11"/>
  <c r="J50" i="11" s="1"/>
  <c r="H51" i="11"/>
  <c r="J51" i="11" s="1"/>
  <c r="H52" i="11"/>
  <c r="J52" i="11" s="1"/>
  <c r="H53" i="11"/>
  <c r="J53" i="11" s="1"/>
  <c r="H54" i="11"/>
  <c r="J54" i="11" s="1"/>
  <c r="H55" i="11"/>
  <c r="J55" i="11" s="1"/>
  <c r="H56" i="11"/>
  <c r="J56" i="11" s="1"/>
  <c r="H57" i="11"/>
  <c r="J57" i="11" s="1"/>
  <c r="H58" i="11"/>
  <c r="J58" i="11" s="1"/>
  <c r="H59" i="11"/>
  <c r="J59" i="11" s="1"/>
  <c r="H60" i="11"/>
  <c r="J60" i="11" s="1"/>
  <c r="H61" i="11"/>
  <c r="J61" i="11" s="1"/>
  <c r="H62" i="11"/>
  <c r="J62" i="11" s="1"/>
  <c r="H63" i="11"/>
  <c r="J63" i="11" s="1"/>
  <c r="H64" i="11"/>
  <c r="J64" i="11" s="1"/>
  <c r="H65" i="11"/>
  <c r="J65" i="11" s="1"/>
  <c r="H66" i="11"/>
  <c r="J66" i="11" s="1"/>
  <c r="H67" i="11"/>
  <c r="J67" i="11" s="1"/>
  <c r="H68" i="11"/>
  <c r="J68" i="11" s="1"/>
  <c r="H69" i="11"/>
  <c r="J69" i="11" s="1"/>
  <c r="H70" i="11"/>
  <c r="J70" i="11" s="1"/>
  <c r="H71" i="11"/>
  <c r="J71" i="11" s="1"/>
  <c r="H72" i="11"/>
  <c r="J72" i="11" s="1"/>
  <c r="H73" i="11"/>
  <c r="J73" i="11" s="1"/>
  <c r="H74" i="11"/>
  <c r="J74" i="11" s="1"/>
  <c r="H75" i="11"/>
  <c r="J75" i="11" s="1"/>
  <c r="H76" i="11"/>
  <c r="J76" i="11" s="1"/>
  <c r="H77" i="11"/>
  <c r="J77" i="11" s="1"/>
  <c r="H78" i="11"/>
  <c r="J78" i="11" s="1"/>
  <c r="H79" i="11"/>
  <c r="J79" i="11" s="1"/>
  <c r="H80" i="11"/>
  <c r="J80" i="11" s="1"/>
  <c r="H81" i="11"/>
  <c r="J81" i="11" s="1"/>
  <c r="H82" i="11"/>
  <c r="J82" i="11" s="1"/>
  <c r="H83" i="11"/>
  <c r="J83" i="11" s="1"/>
  <c r="H84" i="11"/>
  <c r="J84" i="11" s="1"/>
  <c r="H85" i="11"/>
  <c r="J85" i="11" s="1"/>
  <c r="H86" i="11"/>
  <c r="J86" i="11" s="1"/>
  <c r="H87" i="11"/>
  <c r="J87" i="11" s="1"/>
  <c r="H88" i="11"/>
  <c r="J88" i="11" s="1"/>
  <c r="H89" i="11"/>
  <c r="J89" i="11" s="1"/>
  <c r="H90" i="11"/>
  <c r="J90" i="11" s="1"/>
  <c r="H91" i="11"/>
  <c r="J91" i="11" s="1"/>
  <c r="H92" i="11"/>
  <c r="J92" i="11" s="1"/>
  <c r="H93" i="11"/>
  <c r="J93" i="11" s="1"/>
  <c r="H94" i="11"/>
  <c r="J94" i="11" s="1"/>
  <c r="H95" i="11"/>
  <c r="J95" i="11" s="1"/>
  <c r="H96" i="11"/>
  <c r="J96" i="11" s="1"/>
  <c r="H97" i="11"/>
  <c r="J97" i="11" s="1"/>
  <c r="H98" i="11"/>
  <c r="J98" i="11" s="1"/>
  <c r="H99" i="11"/>
  <c r="J99" i="11" s="1"/>
  <c r="H100" i="11"/>
  <c r="J100" i="11" s="1"/>
  <c r="H101" i="11"/>
  <c r="J101" i="11" s="1"/>
  <c r="H102" i="11"/>
  <c r="J102" i="11" s="1"/>
  <c r="H103" i="11"/>
  <c r="J103" i="11" s="1"/>
  <c r="H104" i="11"/>
  <c r="J104" i="11" s="1"/>
  <c r="H105" i="11"/>
  <c r="J105" i="11" s="1"/>
  <c r="H106" i="11"/>
  <c r="J106" i="11" s="1"/>
  <c r="H107" i="11"/>
  <c r="J107" i="11" s="1"/>
  <c r="H108" i="11"/>
  <c r="J108" i="11" s="1"/>
  <c r="H109" i="11"/>
  <c r="J109" i="11" s="1"/>
  <c r="H110" i="11"/>
  <c r="J110" i="11" s="1"/>
  <c r="H111" i="11"/>
  <c r="J111" i="11" s="1"/>
  <c r="H112" i="11"/>
  <c r="J112" i="11" s="1"/>
  <c r="H113" i="11"/>
  <c r="J113" i="11" s="1"/>
  <c r="H114" i="11"/>
  <c r="J114" i="11" s="1"/>
  <c r="H115" i="11"/>
  <c r="J115" i="11" s="1"/>
  <c r="H116" i="11"/>
  <c r="J116" i="11" s="1"/>
  <c r="H117" i="11"/>
  <c r="J117" i="11" s="1"/>
  <c r="H118" i="11"/>
  <c r="J118" i="11" s="1"/>
  <c r="H119" i="11"/>
  <c r="J119" i="11" s="1"/>
  <c r="H120" i="11"/>
  <c r="J120" i="11" s="1"/>
  <c r="H121" i="11"/>
  <c r="J121" i="11" s="1"/>
  <c r="H122" i="11"/>
  <c r="J122" i="11" s="1"/>
  <c r="H123" i="11"/>
  <c r="J123" i="11" s="1"/>
  <c r="H124" i="11"/>
  <c r="J124" i="11" s="1"/>
  <c r="H125" i="11"/>
  <c r="J125" i="11" s="1"/>
  <c r="H126" i="11"/>
  <c r="J126" i="11" s="1"/>
  <c r="H127" i="11"/>
  <c r="J127" i="11" s="1"/>
  <c r="H128" i="11"/>
  <c r="J128" i="11" s="1"/>
  <c r="H129" i="11"/>
  <c r="J129" i="11" s="1"/>
  <c r="H130" i="11"/>
  <c r="J130" i="11" s="1"/>
  <c r="H131" i="11"/>
  <c r="J131" i="11" s="1"/>
  <c r="H132" i="11"/>
  <c r="J132" i="11" s="1"/>
  <c r="H133" i="11"/>
  <c r="J133" i="11" s="1"/>
  <c r="H134" i="11"/>
  <c r="J134" i="11" s="1"/>
  <c r="H135" i="11"/>
  <c r="J135" i="11" s="1"/>
  <c r="H136" i="11"/>
  <c r="J136" i="11" s="1"/>
  <c r="H137" i="11"/>
  <c r="J137" i="11" s="1"/>
  <c r="H138" i="11"/>
  <c r="J138" i="11" s="1"/>
  <c r="H139" i="11"/>
  <c r="J139" i="11" s="1"/>
  <c r="H140" i="11"/>
  <c r="J140" i="11" s="1"/>
  <c r="H141" i="11"/>
  <c r="J141" i="11" s="1"/>
  <c r="H142" i="11"/>
  <c r="J142" i="11" s="1"/>
  <c r="H143" i="11"/>
  <c r="J143" i="11" s="1"/>
  <c r="H144" i="11"/>
  <c r="J144" i="11" s="1"/>
  <c r="H145" i="11"/>
  <c r="J145" i="11" s="1"/>
  <c r="H146" i="11"/>
  <c r="J146" i="11" s="1"/>
  <c r="H147" i="11"/>
  <c r="J147" i="11" s="1"/>
  <c r="H148" i="11"/>
  <c r="J148" i="11" s="1"/>
  <c r="H149" i="11"/>
  <c r="J149" i="11" s="1"/>
  <c r="H150" i="11"/>
  <c r="J150" i="11" s="1"/>
  <c r="H151" i="11"/>
  <c r="J151" i="11" s="1"/>
  <c r="H152" i="11"/>
  <c r="J152" i="11" s="1"/>
  <c r="H153" i="11"/>
  <c r="J153" i="11" s="1"/>
  <c r="H154" i="11"/>
  <c r="J154" i="11" s="1"/>
  <c r="H155" i="11"/>
  <c r="J155" i="11" s="1"/>
  <c r="H156" i="11"/>
  <c r="J156" i="11" s="1"/>
  <c r="H157" i="11"/>
  <c r="J157" i="11" s="1"/>
  <c r="H158" i="11"/>
  <c r="J158" i="11" s="1"/>
  <c r="H159" i="11"/>
  <c r="J159" i="11" s="1"/>
  <c r="H160" i="11"/>
  <c r="J160" i="11" s="1"/>
  <c r="H161" i="11"/>
  <c r="J161" i="11" s="1"/>
  <c r="H162" i="11"/>
  <c r="J162" i="11" s="1"/>
  <c r="H163" i="11"/>
  <c r="J163" i="11" s="1"/>
  <c r="H164" i="11"/>
  <c r="J164" i="11" s="1"/>
  <c r="H165" i="11"/>
  <c r="J165" i="11" s="1"/>
  <c r="H166" i="11"/>
  <c r="J166" i="11" s="1"/>
  <c r="H167" i="11"/>
  <c r="J167" i="11" s="1"/>
  <c r="H168" i="11"/>
  <c r="J168" i="11" s="1"/>
  <c r="H169" i="11"/>
  <c r="J169" i="11" s="1"/>
  <c r="H170" i="11"/>
  <c r="J170" i="11" s="1"/>
  <c r="H171" i="11"/>
  <c r="J171" i="11" s="1"/>
  <c r="H172" i="11"/>
  <c r="J172" i="11" s="1"/>
  <c r="H173" i="11"/>
  <c r="J173" i="11" s="1"/>
  <c r="H174" i="11"/>
  <c r="J174" i="11" s="1"/>
  <c r="H175" i="11"/>
  <c r="J175" i="11" s="1"/>
  <c r="H176" i="11"/>
  <c r="J176" i="11" s="1"/>
  <c r="H177" i="11"/>
  <c r="J177" i="11" s="1"/>
  <c r="H178" i="11"/>
  <c r="J178" i="11" s="1"/>
  <c r="H179" i="11"/>
  <c r="J179" i="11" s="1"/>
  <c r="H180" i="11"/>
  <c r="J180" i="11" s="1"/>
  <c r="H181" i="11"/>
  <c r="J181" i="11" s="1"/>
  <c r="H182" i="11"/>
  <c r="J182" i="11" s="1"/>
  <c r="H183" i="11"/>
  <c r="J183" i="11" s="1"/>
  <c r="H184" i="11"/>
  <c r="J184" i="11" s="1"/>
  <c r="H185" i="11"/>
  <c r="J185" i="11" s="1"/>
  <c r="H186" i="11"/>
  <c r="J186" i="11" s="1"/>
  <c r="H187" i="11"/>
  <c r="J187" i="11" s="1"/>
  <c r="H188" i="11"/>
  <c r="J188" i="11" s="1"/>
  <c r="H189" i="11"/>
  <c r="J189" i="11" s="1"/>
  <c r="H190" i="11"/>
  <c r="J190" i="11" s="1"/>
  <c r="H191" i="11"/>
  <c r="J191" i="11" s="1"/>
  <c r="H192" i="11"/>
  <c r="J192" i="11" s="1"/>
  <c r="H193" i="11"/>
  <c r="J193" i="11" s="1"/>
  <c r="H194" i="11"/>
  <c r="J194" i="11" s="1"/>
  <c r="H195" i="11"/>
  <c r="J195" i="11" s="1"/>
  <c r="H196" i="11"/>
  <c r="J196" i="11" s="1"/>
  <c r="H197" i="11"/>
  <c r="J197" i="11" s="1"/>
  <c r="H198" i="11"/>
  <c r="J198" i="11" s="1"/>
  <c r="H199" i="11"/>
  <c r="J199" i="11" s="1"/>
  <c r="H200" i="11"/>
  <c r="J200" i="11" s="1"/>
  <c r="H201" i="11"/>
  <c r="J201" i="11" s="1"/>
  <c r="H202" i="11"/>
  <c r="J202" i="11" s="1"/>
  <c r="H203" i="11"/>
  <c r="J203" i="11" s="1"/>
  <c r="H204" i="11"/>
  <c r="J204" i="11" s="1"/>
  <c r="H205" i="11"/>
  <c r="J205" i="11" s="1"/>
  <c r="H206" i="11"/>
  <c r="J206" i="11" s="1"/>
  <c r="H207" i="11"/>
  <c r="J207" i="11" s="1"/>
  <c r="H208" i="11"/>
  <c r="J208" i="11" s="1"/>
  <c r="H209" i="11"/>
  <c r="J209" i="11" s="1"/>
  <c r="H210" i="11"/>
  <c r="J210" i="11" s="1"/>
  <c r="H211" i="11"/>
  <c r="J211" i="11" s="1"/>
  <c r="H212" i="11"/>
  <c r="J212" i="11" s="1"/>
  <c r="H213" i="11"/>
  <c r="J213" i="11" s="1"/>
  <c r="H214" i="11"/>
  <c r="J214" i="11" s="1"/>
  <c r="H215" i="11"/>
  <c r="J215" i="11" s="1"/>
  <c r="H15" i="11"/>
  <c r="J15" i="11" s="1"/>
  <c r="C16" i="11"/>
  <c r="C17" i="11"/>
  <c r="E17" i="11" s="1"/>
  <c r="C18" i="11"/>
  <c r="E18" i="11" s="1"/>
  <c r="C19" i="11"/>
  <c r="E19" i="11" s="1"/>
  <c r="C20" i="11"/>
  <c r="E20" i="11" s="1"/>
  <c r="C21" i="11"/>
  <c r="E21" i="11" s="1"/>
  <c r="C22" i="11"/>
  <c r="E22" i="11" s="1"/>
  <c r="C23" i="11"/>
  <c r="E23" i="11" s="1"/>
  <c r="C24" i="11"/>
  <c r="E24" i="11" s="1"/>
  <c r="C25" i="11"/>
  <c r="E25" i="11" s="1"/>
  <c r="C26" i="11"/>
  <c r="E26" i="11" s="1"/>
  <c r="C27" i="11"/>
  <c r="E27" i="11" s="1"/>
  <c r="C28" i="11"/>
  <c r="E28" i="11" s="1"/>
  <c r="C29" i="11"/>
  <c r="E29" i="11" s="1"/>
  <c r="C30" i="11"/>
  <c r="E30" i="11" s="1"/>
  <c r="C31" i="11"/>
  <c r="E31" i="11" s="1"/>
  <c r="C32" i="11"/>
  <c r="E32" i="11" s="1"/>
  <c r="C33" i="11"/>
  <c r="E33" i="11" s="1"/>
  <c r="C34" i="11"/>
  <c r="E34" i="11" s="1"/>
  <c r="C35" i="11"/>
  <c r="E35" i="11" s="1"/>
  <c r="C36" i="11"/>
  <c r="E36" i="11" s="1"/>
  <c r="C37" i="11"/>
  <c r="E37" i="11" s="1"/>
  <c r="C38" i="11"/>
  <c r="E38" i="11" s="1"/>
  <c r="C39" i="11"/>
  <c r="E39" i="11" s="1"/>
  <c r="C40" i="11"/>
  <c r="E40" i="11" s="1"/>
  <c r="C41" i="11"/>
  <c r="E41" i="11" s="1"/>
  <c r="C42" i="11"/>
  <c r="E42" i="11" s="1"/>
  <c r="C43" i="11"/>
  <c r="E43" i="11" s="1"/>
  <c r="C44" i="11"/>
  <c r="E44" i="11" s="1"/>
  <c r="C45" i="11"/>
  <c r="E45" i="11" s="1"/>
  <c r="C46" i="11"/>
  <c r="E46" i="11" s="1"/>
  <c r="C47" i="11"/>
  <c r="E47" i="11" s="1"/>
  <c r="C48" i="11"/>
  <c r="E48" i="11" s="1"/>
  <c r="C49" i="11"/>
  <c r="E49" i="11" s="1"/>
  <c r="C50" i="11"/>
  <c r="E50" i="11" s="1"/>
  <c r="C51" i="11"/>
  <c r="E51" i="11" s="1"/>
  <c r="C52" i="11"/>
  <c r="E52" i="11" s="1"/>
  <c r="C53" i="11"/>
  <c r="E53" i="11" s="1"/>
  <c r="C54" i="11"/>
  <c r="E54" i="11" s="1"/>
  <c r="C55" i="11"/>
  <c r="E55" i="11" s="1"/>
  <c r="C56" i="11"/>
  <c r="E56" i="11" s="1"/>
  <c r="C57" i="11"/>
  <c r="E57" i="11" s="1"/>
  <c r="C58" i="11"/>
  <c r="E58" i="11" s="1"/>
  <c r="C59" i="11"/>
  <c r="E59" i="11" s="1"/>
  <c r="C60" i="11"/>
  <c r="E60" i="11" s="1"/>
  <c r="C61" i="11"/>
  <c r="E61" i="11" s="1"/>
  <c r="C62" i="11"/>
  <c r="E62" i="11" s="1"/>
  <c r="C63" i="11"/>
  <c r="E63" i="11" s="1"/>
  <c r="C64" i="11"/>
  <c r="E64" i="11" s="1"/>
  <c r="C65" i="11"/>
  <c r="E65" i="11" s="1"/>
  <c r="C66" i="11"/>
  <c r="E66" i="11" s="1"/>
  <c r="C67" i="11"/>
  <c r="E67" i="11" s="1"/>
  <c r="C68" i="11"/>
  <c r="E68" i="11" s="1"/>
  <c r="C69" i="11"/>
  <c r="E69" i="11" s="1"/>
  <c r="C70" i="11"/>
  <c r="E70" i="11" s="1"/>
  <c r="C71" i="11"/>
  <c r="E71" i="11" s="1"/>
  <c r="C72" i="11"/>
  <c r="E72" i="11" s="1"/>
  <c r="C73" i="11"/>
  <c r="E73" i="11" s="1"/>
  <c r="C74" i="11"/>
  <c r="E74" i="11" s="1"/>
  <c r="C75" i="11"/>
  <c r="E75" i="11" s="1"/>
  <c r="C76" i="11"/>
  <c r="E76" i="11" s="1"/>
  <c r="C77" i="11"/>
  <c r="E77" i="11" s="1"/>
  <c r="C78" i="11"/>
  <c r="E78" i="11" s="1"/>
  <c r="C79" i="11"/>
  <c r="E79" i="11" s="1"/>
  <c r="C80" i="11"/>
  <c r="E80" i="11" s="1"/>
  <c r="C81" i="11"/>
  <c r="E81" i="11" s="1"/>
  <c r="C82" i="11"/>
  <c r="E82" i="11" s="1"/>
  <c r="C83" i="11"/>
  <c r="E83" i="11" s="1"/>
  <c r="C84" i="11"/>
  <c r="E84" i="11" s="1"/>
  <c r="C85" i="11"/>
  <c r="E85" i="11" s="1"/>
  <c r="C86" i="11"/>
  <c r="E86" i="11" s="1"/>
  <c r="C87" i="11"/>
  <c r="E87" i="11" s="1"/>
  <c r="C88" i="11"/>
  <c r="E88" i="11" s="1"/>
  <c r="C89" i="11"/>
  <c r="E89" i="11" s="1"/>
  <c r="C90" i="11"/>
  <c r="E90" i="11" s="1"/>
  <c r="C91" i="11"/>
  <c r="E91" i="11" s="1"/>
  <c r="C92" i="11"/>
  <c r="E92" i="11" s="1"/>
  <c r="C93" i="11"/>
  <c r="E93" i="11" s="1"/>
  <c r="C94" i="11"/>
  <c r="E94" i="11" s="1"/>
  <c r="C95" i="11"/>
  <c r="E95" i="11" s="1"/>
  <c r="C96" i="11"/>
  <c r="E96" i="11" s="1"/>
  <c r="C97" i="11"/>
  <c r="E97" i="11" s="1"/>
  <c r="C98" i="11"/>
  <c r="E98" i="11" s="1"/>
  <c r="C99" i="11"/>
  <c r="E99" i="11" s="1"/>
  <c r="C100" i="11"/>
  <c r="E100" i="11" s="1"/>
  <c r="C101" i="11"/>
  <c r="E101" i="11" s="1"/>
  <c r="C102" i="11"/>
  <c r="E102" i="11" s="1"/>
  <c r="C103" i="11"/>
  <c r="E103" i="11" s="1"/>
  <c r="C104" i="11"/>
  <c r="E104" i="11" s="1"/>
  <c r="C105" i="11"/>
  <c r="E105" i="11" s="1"/>
  <c r="C106" i="11"/>
  <c r="E106" i="11" s="1"/>
  <c r="C107" i="11"/>
  <c r="E107" i="11" s="1"/>
  <c r="C108" i="11"/>
  <c r="E108" i="11" s="1"/>
  <c r="C109" i="11"/>
  <c r="E109" i="11" s="1"/>
  <c r="C110" i="11"/>
  <c r="E110" i="11" s="1"/>
  <c r="C111" i="11"/>
  <c r="E111" i="11" s="1"/>
  <c r="C112" i="11"/>
  <c r="E112" i="11" s="1"/>
  <c r="C113" i="11"/>
  <c r="E113" i="11" s="1"/>
  <c r="C114" i="11"/>
  <c r="E114" i="11" s="1"/>
  <c r="C115" i="11"/>
  <c r="E115" i="11" s="1"/>
  <c r="C116" i="11"/>
  <c r="E116" i="11" s="1"/>
  <c r="C117" i="11"/>
  <c r="E117" i="11" s="1"/>
  <c r="C118" i="11"/>
  <c r="E118" i="11" s="1"/>
  <c r="C119" i="11"/>
  <c r="E119" i="11" s="1"/>
  <c r="C120" i="11"/>
  <c r="E120" i="11" s="1"/>
  <c r="C121" i="11"/>
  <c r="E121" i="11" s="1"/>
  <c r="C122" i="11"/>
  <c r="E122" i="11" s="1"/>
  <c r="C123" i="11"/>
  <c r="E123" i="11" s="1"/>
  <c r="C124" i="11"/>
  <c r="E124" i="11" s="1"/>
  <c r="C125" i="11"/>
  <c r="E125" i="11" s="1"/>
  <c r="C126" i="11"/>
  <c r="E126" i="11" s="1"/>
  <c r="C127" i="11"/>
  <c r="E127" i="11" s="1"/>
  <c r="C128" i="11"/>
  <c r="E128" i="11" s="1"/>
  <c r="C129" i="11"/>
  <c r="E129" i="11" s="1"/>
  <c r="C130" i="11"/>
  <c r="E130" i="11" s="1"/>
  <c r="C131" i="11"/>
  <c r="E131" i="11" s="1"/>
  <c r="C132" i="11"/>
  <c r="E132" i="11" s="1"/>
  <c r="C133" i="11"/>
  <c r="E133" i="11" s="1"/>
  <c r="C134" i="11"/>
  <c r="E134" i="11" s="1"/>
  <c r="C135" i="11"/>
  <c r="E135" i="11" s="1"/>
  <c r="C136" i="11"/>
  <c r="E136" i="11" s="1"/>
  <c r="C137" i="11"/>
  <c r="E137" i="11" s="1"/>
  <c r="C138" i="11"/>
  <c r="E138" i="11" s="1"/>
  <c r="C139" i="11"/>
  <c r="E139" i="11" s="1"/>
  <c r="C140" i="11"/>
  <c r="E140" i="11" s="1"/>
  <c r="C141" i="11"/>
  <c r="E141" i="11" s="1"/>
  <c r="C142" i="11"/>
  <c r="E142" i="11" s="1"/>
  <c r="C143" i="11"/>
  <c r="E143" i="11" s="1"/>
  <c r="C144" i="11"/>
  <c r="E144" i="11" s="1"/>
  <c r="C145" i="11"/>
  <c r="E145" i="11" s="1"/>
  <c r="C146" i="11"/>
  <c r="E146" i="11" s="1"/>
  <c r="C147" i="11"/>
  <c r="E147" i="11" s="1"/>
  <c r="C148" i="11"/>
  <c r="E148" i="11" s="1"/>
  <c r="C149" i="11"/>
  <c r="E149" i="11" s="1"/>
  <c r="C150" i="11"/>
  <c r="E150" i="11" s="1"/>
  <c r="C151" i="11"/>
  <c r="E151" i="11" s="1"/>
  <c r="C152" i="11"/>
  <c r="E152" i="11" s="1"/>
  <c r="C153" i="11"/>
  <c r="E153" i="11" s="1"/>
  <c r="C154" i="11"/>
  <c r="E154" i="11" s="1"/>
  <c r="C155" i="11"/>
  <c r="E155" i="11" s="1"/>
  <c r="C156" i="11"/>
  <c r="E156" i="11" s="1"/>
  <c r="C157" i="11"/>
  <c r="E157" i="11" s="1"/>
  <c r="C158" i="11"/>
  <c r="E158" i="11" s="1"/>
  <c r="C159" i="11"/>
  <c r="E159" i="11" s="1"/>
  <c r="C160" i="11"/>
  <c r="E160" i="11" s="1"/>
  <c r="C161" i="11"/>
  <c r="E161" i="11" s="1"/>
  <c r="C162" i="11"/>
  <c r="E162" i="11" s="1"/>
  <c r="C163" i="11"/>
  <c r="E163" i="11" s="1"/>
  <c r="C164" i="11"/>
  <c r="E164" i="11" s="1"/>
  <c r="C165" i="11"/>
  <c r="E165" i="11" s="1"/>
  <c r="C166" i="11"/>
  <c r="E166" i="11" s="1"/>
  <c r="C167" i="11"/>
  <c r="E167" i="11" s="1"/>
  <c r="C168" i="11"/>
  <c r="E168" i="11" s="1"/>
  <c r="C169" i="11"/>
  <c r="E169" i="11" s="1"/>
  <c r="C170" i="11"/>
  <c r="E170" i="11" s="1"/>
  <c r="C171" i="11"/>
  <c r="E171" i="11" s="1"/>
  <c r="C172" i="11"/>
  <c r="E172" i="11" s="1"/>
  <c r="C173" i="11"/>
  <c r="E173" i="11" s="1"/>
  <c r="C174" i="11"/>
  <c r="E174" i="11" s="1"/>
  <c r="C175" i="11"/>
  <c r="E175" i="11" s="1"/>
  <c r="C176" i="11"/>
  <c r="E176" i="11" s="1"/>
  <c r="C177" i="11"/>
  <c r="E177" i="11" s="1"/>
  <c r="C178" i="11"/>
  <c r="E178" i="11" s="1"/>
  <c r="C179" i="11"/>
  <c r="E179" i="11" s="1"/>
  <c r="C180" i="11"/>
  <c r="E180" i="11" s="1"/>
  <c r="C181" i="11"/>
  <c r="E181" i="11" s="1"/>
  <c r="C182" i="11"/>
  <c r="E182" i="11" s="1"/>
  <c r="C183" i="11"/>
  <c r="E183" i="11" s="1"/>
  <c r="C184" i="11"/>
  <c r="E184" i="11" s="1"/>
  <c r="C185" i="11"/>
  <c r="E185" i="11" s="1"/>
  <c r="C186" i="11"/>
  <c r="E186" i="11" s="1"/>
  <c r="C187" i="11"/>
  <c r="E187" i="11" s="1"/>
  <c r="C188" i="11"/>
  <c r="E188" i="11" s="1"/>
  <c r="C189" i="11"/>
  <c r="E189" i="11" s="1"/>
  <c r="C190" i="11"/>
  <c r="E190" i="11" s="1"/>
  <c r="C191" i="11"/>
  <c r="E191" i="11" s="1"/>
  <c r="C192" i="11"/>
  <c r="E192" i="11" s="1"/>
  <c r="C193" i="11"/>
  <c r="E193" i="11" s="1"/>
  <c r="C194" i="11"/>
  <c r="E194" i="11" s="1"/>
  <c r="C195" i="11"/>
  <c r="E195" i="11" s="1"/>
  <c r="C196" i="11"/>
  <c r="E196" i="11" s="1"/>
  <c r="C197" i="11"/>
  <c r="E197" i="11" s="1"/>
  <c r="C198" i="11"/>
  <c r="E198" i="11" s="1"/>
  <c r="C199" i="11"/>
  <c r="E199" i="11" s="1"/>
  <c r="C200" i="11"/>
  <c r="E200" i="11" s="1"/>
  <c r="C201" i="11"/>
  <c r="E201" i="11" s="1"/>
  <c r="C202" i="11"/>
  <c r="E202" i="11" s="1"/>
  <c r="C203" i="11"/>
  <c r="E203" i="11" s="1"/>
  <c r="C204" i="11"/>
  <c r="E204" i="11" s="1"/>
  <c r="C205" i="11"/>
  <c r="E205" i="11" s="1"/>
  <c r="C206" i="11"/>
  <c r="E206" i="11" s="1"/>
  <c r="C207" i="11"/>
  <c r="E207" i="11" s="1"/>
  <c r="C208" i="11"/>
  <c r="E208" i="11" s="1"/>
  <c r="C209" i="11"/>
  <c r="E209" i="11" s="1"/>
  <c r="C210" i="11"/>
  <c r="E210" i="11" s="1"/>
  <c r="C211" i="11"/>
  <c r="E211" i="11" s="1"/>
  <c r="C212" i="11"/>
  <c r="E212" i="11" s="1"/>
  <c r="C213" i="11"/>
  <c r="E213" i="11" s="1"/>
  <c r="C214" i="11"/>
  <c r="E214" i="11" s="1"/>
  <c r="C215" i="11"/>
  <c r="E215" i="11" s="1"/>
  <c r="C15" i="11"/>
  <c r="E15" i="11" s="1"/>
  <c r="D16" i="11"/>
  <c r="D17" i="11"/>
  <c r="D18" i="11"/>
  <c r="D19" i="11"/>
  <c r="D20" i="11"/>
  <c r="D21" i="11"/>
  <c r="D22" i="11"/>
  <c r="D23" i="11"/>
  <c r="D24" i="11"/>
  <c r="D25" i="11"/>
  <c r="D26" i="11"/>
  <c r="D27" i="11"/>
  <c r="D28" i="11"/>
  <c r="D29" i="11"/>
  <c r="D30" i="11"/>
  <c r="D31" i="11"/>
  <c r="D32" i="11"/>
  <c r="D33" i="11"/>
  <c r="D34" i="11"/>
  <c r="D35" i="11"/>
  <c r="D36" i="11"/>
  <c r="D37" i="11"/>
  <c r="D38" i="11"/>
  <c r="D39" i="11"/>
  <c r="D40" i="11"/>
  <c r="D41" i="11"/>
  <c r="D42" i="11"/>
  <c r="D43" i="11"/>
  <c r="D44" i="11"/>
  <c r="D45" i="11"/>
  <c r="D46" i="11"/>
  <c r="D47" i="11"/>
  <c r="D48" i="11"/>
  <c r="D49" i="11"/>
  <c r="D50" i="11"/>
  <c r="D51" i="11"/>
  <c r="D52" i="11"/>
  <c r="D53" i="11"/>
  <c r="D54" i="11"/>
  <c r="D55" i="11"/>
  <c r="D56" i="11"/>
  <c r="D57" i="11"/>
  <c r="D58" i="11"/>
  <c r="D59" i="11"/>
  <c r="D60" i="11"/>
  <c r="D61" i="11"/>
  <c r="D62" i="11"/>
  <c r="D63" i="11"/>
  <c r="D64" i="11"/>
  <c r="D65" i="11"/>
  <c r="D66" i="11"/>
  <c r="D67" i="11"/>
  <c r="D68" i="11"/>
  <c r="D69" i="11"/>
  <c r="D70" i="11"/>
  <c r="D71" i="11"/>
  <c r="D72" i="11"/>
  <c r="D73" i="11"/>
  <c r="D74" i="11"/>
  <c r="D75" i="11"/>
  <c r="D76" i="11"/>
  <c r="D77" i="11"/>
  <c r="D78" i="11"/>
  <c r="D79" i="11"/>
  <c r="D80" i="11"/>
  <c r="D81" i="11"/>
  <c r="D82" i="11"/>
  <c r="D83" i="11"/>
  <c r="D84" i="11"/>
  <c r="D85" i="11"/>
  <c r="D86" i="11"/>
  <c r="D87" i="11"/>
  <c r="D88" i="11"/>
  <c r="D89" i="11"/>
  <c r="D90" i="11"/>
  <c r="D91" i="11"/>
  <c r="D92" i="11"/>
  <c r="D93" i="11"/>
  <c r="D94" i="11"/>
  <c r="D95" i="11"/>
  <c r="D96" i="11"/>
  <c r="D97" i="11"/>
  <c r="D98" i="11"/>
  <c r="D99" i="11"/>
  <c r="D100" i="11"/>
  <c r="D101" i="11"/>
  <c r="D102" i="11"/>
  <c r="D103" i="11"/>
  <c r="D104" i="11"/>
  <c r="D105" i="11"/>
  <c r="D106" i="11"/>
  <c r="D107" i="11"/>
  <c r="D108" i="11"/>
  <c r="D109" i="11"/>
  <c r="D110" i="11"/>
  <c r="D111" i="11"/>
  <c r="D112" i="11"/>
  <c r="D113" i="11"/>
  <c r="D114" i="11"/>
  <c r="D115" i="11"/>
  <c r="D116" i="11"/>
  <c r="D117" i="11"/>
  <c r="D118" i="11"/>
  <c r="D119" i="11"/>
  <c r="D120" i="11"/>
  <c r="D121" i="11"/>
  <c r="D122" i="11"/>
  <c r="D123" i="11"/>
  <c r="D124" i="11"/>
  <c r="D125" i="11"/>
  <c r="D126" i="11"/>
  <c r="D127" i="11"/>
  <c r="D128" i="11"/>
  <c r="D129" i="11"/>
  <c r="D130" i="11"/>
  <c r="D131" i="11"/>
  <c r="D132" i="11"/>
  <c r="D133" i="11"/>
  <c r="D134" i="11"/>
  <c r="D135" i="11"/>
  <c r="D136" i="11"/>
  <c r="D137" i="11"/>
  <c r="D138" i="11"/>
  <c r="D139" i="11"/>
  <c r="D140" i="11"/>
  <c r="D141" i="11"/>
  <c r="D142" i="11"/>
  <c r="D143" i="11"/>
  <c r="D144" i="11"/>
  <c r="D145" i="11"/>
  <c r="D146" i="11"/>
  <c r="D147" i="11"/>
  <c r="D148" i="11"/>
  <c r="D149" i="11"/>
  <c r="D150" i="11"/>
  <c r="D151" i="11"/>
  <c r="D152" i="11"/>
  <c r="D153" i="11"/>
  <c r="D154" i="11"/>
  <c r="D155" i="11"/>
  <c r="D156" i="11"/>
  <c r="D157" i="11"/>
  <c r="D158" i="11"/>
  <c r="D159" i="11"/>
  <c r="D160" i="11"/>
  <c r="D161" i="11"/>
  <c r="D162" i="11"/>
  <c r="D163" i="11"/>
  <c r="D164" i="11"/>
  <c r="D165" i="11"/>
  <c r="D166" i="11"/>
  <c r="D167" i="11"/>
  <c r="D168" i="11"/>
  <c r="D169" i="11"/>
  <c r="D170" i="11"/>
  <c r="D171" i="11"/>
  <c r="D172" i="11"/>
  <c r="D173" i="11"/>
  <c r="D174" i="11"/>
  <c r="D175" i="11"/>
  <c r="D176" i="11"/>
  <c r="D177" i="11"/>
  <c r="D178" i="11"/>
  <c r="D179" i="11"/>
  <c r="D180" i="11"/>
  <c r="D181" i="11"/>
  <c r="D182" i="11"/>
  <c r="D183" i="11"/>
  <c r="D184" i="11"/>
  <c r="D185" i="11"/>
  <c r="D186" i="11"/>
  <c r="D187" i="11"/>
  <c r="D188" i="11"/>
  <c r="D189" i="11"/>
  <c r="D190" i="11"/>
  <c r="D191" i="11"/>
  <c r="D192" i="11"/>
  <c r="D193" i="11"/>
  <c r="D194" i="11"/>
  <c r="D195" i="11"/>
  <c r="D196" i="11"/>
  <c r="D197" i="11"/>
  <c r="D198" i="11"/>
  <c r="D199" i="11"/>
  <c r="D200" i="11"/>
  <c r="D201" i="11"/>
  <c r="D202" i="11"/>
  <c r="D203" i="11"/>
  <c r="D204" i="11"/>
  <c r="D205" i="11"/>
  <c r="D206" i="11"/>
  <c r="D207" i="11"/>
  <c r="D208" i="11"/>
  <c r="D209" i="11"/>
  <c r="D210" i="11"/>
  <c r="D211" i="11"/>
  <c r="D212" i="11"/>
  <c r="D213" i="11"/>
  <c r="D214" i="11"/>
  <c r="D215" i="11"/>
  <c r="D15" i="11"/>
  <c r="C14" i="8"/>
  <c r="E14" i="8" s="1"/>
  <c r="C15" i="8"/>
  <c r="E15" i="8" s="1"/>
  <c r="C16" i="8"/>
  <c r="E16" i="8" s="1"/>
  <c r="C17" i="8"/>
  <c r="E17" i="8" s="1"/>
  <c r="C18" i="8"/>
  <c r="E18" i="8" s="1"/>
  <c r="C19" i="8"/>
  <c r="E19" i="8" s="1"/>
  <c r="C20" i="8"/>
  <c r="E20" i="8" s="1"/>
  <c r="C21" i="8"/>
  <c r="E21" i="8" s="1"/>
  <c r="C22" i="8"/>
  <c r="E22" i="8" s="1"/>
  <c r="C23" i="8"/>
  <c r="E23" i="8" s="1"/>
  <c r="C24" i="8"/>
  <c r="E24" i="8" s="1"/>
  <c r="C25" i="8"/>
  <c r="E25" i="8" s="1"/>
  <c r="C26" i="8"/>
  <c r="E26" i="8" s="1"/>
  <c r="C27" i="8"/>
  <c r="E27" i="8" s="1"/>
  <c r="C28" i="8"/>
  <c r="E28" i="8" s="1"/>
  <c r="C29" i="8"/>
  <c r="E29" i="8" s="1"/>
  <c r="C30" i="8"/>
  <c r="E30" i="8" s="1"/>
  <c r="C31" i="8"/>
  <c r="E31" i="8" s="1"/>
  <c r="C32" i="8"/>
  <c r="E32" i="8" s="1"/>
  <c r="C33" i="8"/>
  <c r="E33" i="8" s="1"/>
  <c r="C34" i="8"/>
  <c r="E34" i="8" s="1"/>
  <c r="C35" i="8"/>
  <c r="E35" i="8" s="1"/>
  <c r="C36" i="8"/>
  <c r="E36" i="8" s="1"/>
  <c r="C37" i="8"/>
  <c r="E37" i="8" s="1"/>
  <c r="C38" i="8"/>
  <c r="E38" i="8" s="1"/>
  <c r="C39" i="8"/>
  <c r="E39" i="8" s="1"/>
  <c r="C40" i="8"/>
  <c r="E40" i="8" s="1"/>
  <c r="C41" i="8"/>
  <c r="E41" i="8" s="1"/>
  <c r="C42" i="8"/>
  <c r="E42" i="8" s="1"/>
  <c r="C43" i="8"/>
  <c r="E43" i="8" s="1"/>
  <c r="C44" i="8"/>
  <c r="E44" i="8" s="1"/>
  <c r="C45" i="8"/>
  <c r="E45" i="8" s="1"/>
  <c r="C46" i="8"/>
  <c r="E46" i="8" s="1"/>
  <c r="C47" i="8"/>
  <c r="E47" i="8" s="1"/>
  <c r="C48" i="8"/>
  <c r="E48" i="8" s="1"/>
  <c r="C49" i="8"/>
  <c r="E49" i="8" s="1"/>
  <c r="C50" i="8"/>
  <c r="E50" i="8" s="1"/>
  <c r="C51" i="8"/>
  <c r="E51" i="8" s="1"/>
  <c r="C52" i="8"/>
  <c r="E52" i="8" s="1"/>
  <c r="C53" i="8"/>
  <c r="E53" i="8" s="1"/>
  <c r="C54" i="8"/>
  <c r="E54" i="8" s="1"/>
  <c r="C55" i="8"/>
  <c r="E55" i="8" s="1"/>
  <c r="C56" i="8"/>
  <c r="E56" i="8" s="1"/>
  <c r="C57" i="8"/>
  <c r="E57" i="8" s="1"/>
  <c r="C58" i="8"/>
  <c r="E58" i="8" s="1"/>
  <c r="C59" i="8"/>
  <c r="E59" i="8" s="1"/>
  <c r="C60" i="8"/>
  <c r="E60" i="8" s="1"/>
  <c r="C61" i="8"/>
  <c r="E61" i="8" s="1"/>
  <c r="C62" i="8"/>
  <c r="E62" i="8" s="1"/>
  <c r="C63" i="8"/>
  <c r="E63" i="8" s="1"/>
  <c r="C64" i="8"/>
  <c r="E64" i="8" s="1"/>
  <c r="C65" i="8"/>
  <c r="E65" i="8" s="1"/>
  <c r="C66" i="8"/>
  <c r="E66" i="8" s="1"/>
  <c r="C67" i="8"/>
  <c r="E67" i="8" s="1"/>
  <c r="C68" i="8"/>
  <c r="E68" i="8" s="1"/>
  <c r="C69" i="8"/>
  <c r="E69" i="8" s="1"/>
  <c r="C70" i="8"/>
  <c r="E70" i="8" s="1"/>
  <c r="C71" i="8"/>
  <c r="E71" i="8" s="1"/>
  <c r="C72" i="8"/>
  <c r="E72" i="8" s="1"/>
  <c r="C73" i="8"/>
  <c r="E73" i="8" s="1"/>
  <c r="C74" i="8"/>
  <c r="E74" i="8" s="1"/>
  <c r="C75" i="8"/>
  <c r="E75" i="8" s="1"/>
  <c r="C76" i="8"/>
  <c r="E76" i="8" s="1"/>
  <c r="C77" i="8"/>
  <c r="E77" i="8" s="1"/>
  <c r="C78" i="8"/>
  <c r="E78" i="8" s="1"/>
  <c r="C79" i="8"/>
  <c r="E79" i="8" s="1"/>
  <c r="C80" i="8"/>
  <c r="E80" i="8" s="1"/>
  <c r="C81" i="8"/>
  <c r="E81" i="8" s="1"/>
  <c r="C82" i="8"/>
  <c r="E82" i="8" s="1"/>
  <c r="C83" i="8"/>
  <c r="E83" i="8" s="1"/>
  <c r="C84" i="8"/>
  <c r="E84" i="8" s="1"/>
  <c r="C85" i="8"/>
  <c r="E85" i="8" s="1"/>
  <c r="C86" i="8"/>
  <c r="E86" i="8" s="1"/>
  <c r="C87" i="8"/>
  <c r="E87" i="8" s="1"/>
  <c r="C88" i="8"/>
  <c r="E88" i="8" s="1"/>
  <c r="C89" i="8"/>
  <c r="E89" i="8" s="1"/>
  <c r="C90" i="8"/>
  <c r="E90" i="8" s="1"/>
  <c r="C91" i="8"/>
  <c r="E91" i="8" s="1"/>
  <c r="C92" i="8"/>
  <c r="E92" i="8" s="1"/>
  <c r="C93" i="8"/>
  <c r="E93" i="8" s="1"/>
  <c r="C94" i="8"/>
  <c r="E94" i="8" s="1"/>
  <c r="C95" i="8"/>
  <c r="E95" i="8" s="1"/>
  <c r="C96" i="8"/>
  <c r="E96" i="8" s="1"/>
  <c r="C97" i="8"/>
  <c r="E97" i="8" s="1"/>
  <c r="C98" i="8"/>
  <c r="E98" i="8" s="1"/>
  <c r="C99" i="8"/>
  <c r="E99" i="8" s="1"/>
  <c r="C100" i="8"/>
  <c r="E100" i="8" s="1"/>
  <c r="C101" i="8"/>
  <c r="E101" i="8" s="1"/>
  <c r="C102" i="8"/>
  <c r="E102" i="8" s="1"/>
  <c r="C103" i="8"/>
  <c r="E103" i="8" s="1"/>
  <c r="C104" i="8"/>
  <c r="E104" i="8" s="1"/>
  <c r="C105" i="8"/>
  <c r="E105" i="8" s="1"/>
  <c r="C106" i="8"/>
  <c r="E106" i="8" s="1"/>
  <c r="C107" i="8"/>
  <c r="E107" i="8" s="1"/>
  <c r="C108" i="8"/>
  <c r="E108" i="8" s="1"/>
  <c r="C109" i="8"/>
  <c r="E109" i="8" s="1"/>
  <c r="C110" i="8"/>
  <c r="E110" i="8" s="1"/>
  <c r="C111" i="8"/>
  <c r="E111" i="8" s="1"/>
  <c r="C112" i="8"/>
  <c r="E112" i="8" s="1"/>
  <c r="C113" i="8"/>
  <c r="E113" i="8" s="1"/>
  <c r="C114" i="8"/>
  <c r="E114" i="8" s="1"/>
  <c r="C115" i="8"/>
  <c r="E115" i="8" s="1"/>
  <c r="C116" i="8"/>
  <c r="E116" i="8" s="1"/>
  <c r="C117" i="8"/>
  <c r="E117" i="8" s="1"/>
  <c r="C118" i="8"/>
  <c r="E118" i="8" s="1"/>
  <c r="C119" i="8"/>
  <c r="E119" i="8" s="1"/>
  <c r="C120" i="8"/>
  <c r="E120" i="8" s="1"/>
  <c r="C121" i="8"/>
  <c r="E121" i="8" s="1"/>
  <c r="C122" i="8"/>
  <c r="E122" i="8" s="1"/>
  <c r="C123" i="8"/>
  <c r="E123" i="8" s="1"/>
  <c r="C124" i="8"/>
  <c r="E124" i="8" s="1"/>
  <c r="C125" i="8"/>
  <c r="E125" i="8" s="1"/>
  <c r="C126" i="8"/>
  <c r="E126" i="8" s="1"/>
  <c r="C127" i="8"/>
  <c r="E127" i="8" s="1"/>
  <c r="C128" i="8"/>
  <c r="E128" i="8" s="1"/>
  <c r="C129" i="8"/>
  <c r="E129" i="8" s="1"/>
  <c r="C130" i="8"/>
  <c r="E130" i="8" s="1"/>
  <c r="C131" i="8"/>
  <c r="E131" i="8" s="1"/>
  <c r="C132" i="8"/>
  <c r="E132" i="8" s="1"/>
  <c r="C133" i="8"/>
  <c r="E133" i="8" s="1"/>
  <c r="C134" i="8"/>
  <c r="E134" i="8" s="1"/>
  <c r="C135" i="8"/>
  <c r="E135" i="8" s="1"/>
  <c r="C136" i="8"/>
  <c r="E136" i="8" s="1"/>
  <c r="C137" i="8"/>
  <c r="E137" i="8" s="1"/>
  <c r="C138" i="8"/>
  <c r="E138" i="8" s="1"/>
  <c r="C139" i="8"/>
  <c r="E139" i="8" s="1"/>
  <c r="C140" i="8"/>
  <c r="E140" i="8" s="1"/>
  <c r="C141" i="8"/>
  <c r="E141" i="8" s="1"/>
  <c r="C142" i="8"/>
  <c r="E142" i="8" s="1"/>
  <c r="C143" i="8"/>
  <c r="E143" i="8" s="1"/>
  <c r="C144" i="8"/>
  <c r="E144" i="8" s="1"/>
  <c r="C145" i="8"/>
  <c r="E145" i="8" s="1"/>
  <c r="C146" i="8"/>
  <c r="E146" i="8" s="1"/>
  <c r="C147" i="8"/>
  <c r="E147" i="8" s="1"/>
  <c r="C148" i="8"/>
  <c r="E148" i="8" s="1"/>
  <c r="C149" i="8"/>
  <c r="E149" i="8" s="1"/>
  <c r="C150" i="8"/>
  <c r="E150" i="8" s="1"/>
  <c r="C151" i="8"/>
  <c r="E151" i="8" s="1"/>
  <c r="C152" i="8"/>
  <c r="E152" i="8" s="1"/>
  <c r="C153" i="8"/>
  <c r="E153" i="8" s="1"/>
  <c r="C154" i="8"/>
  <c r="E154" i="8" s="1"/>
  <c r="C155" i="8"/>
  <c r="E155" i="8" s="1"/>
  <c r="C156" i="8"/>
  <c r="E156" i="8" s="1"/>
  <c r="C157" i="8"/>
  <c r="E157" i="8" s="1"/>
  <c r="C158" i="8"/>
  <c r="E158" i="8" s="1"/>
  <c r="C159" i="8"/>
  <c r="E159" i="8" s="1"/>
  <c r="C160" i="8"/>
  <c r="E160" i="8" s="1"/>
  <c r="C161" i="8"/>
  <c r="E161" i="8" s="1"/>
  <c r="C162" i="8"/>
  <c r="E162" i="8" s="1"/>
  <c r="C163" i="8"/>
  <c r="E163" i="8" s="1"/>
  <c r="C164" i="8"/>
  <c r="E164" i="8" s="1"/>
  <c r="C165" i="8"/>
  <c r="E165" i="8" s="1"/>
  <c r="C166" i="8"/>
  <c r="E166" i="8" s="1"/>
  <c r="C167" i="8"/>
  <c r="E167" i="8" s="1"/>
  <c r="C168" i="8"/>
  <c r="E168" i="8" s="1"/>
  <c r="C169" i="8"/>
  <c r="E169" i="8" s="1"/>
  <c r="C170" i="8"/>
  <c r="E170" i="8" s="1"/>
  <c r="C171" i="8"/>
  <c r="E171" i="8" s="1"/>
  <c r="C172" i="8"/>
  <c r="E172" i="8" s="1"/>
  <c r="C173" i="8"/>
  <c r="E173" i="8" s="1"/>
  <c r="C174" i="8"/>
  <c r="E174" i="8" s="1"/>
  <c r="C175" i="8"/>
  <c r="E175" i="8" s="1"/>
  <c r="C176" i="8"/>
  <c r="E176" i="8" s="1"/>
  <c r="C177" i="8"/>
  <c r="E177" i="8" s="1"/>
  <c r="C178" i="8"/>
  <c r="E178" i="8" s="1"/>
  <c r="C179" i="8"/>
  <c r="E179" i="8" s="1"/>
  <c r="C180" i="8"/>
  <c r="E180" i="8" s="1"/>
  <c r="C181" i="8"/>
  <c r="E181" i="8" s="1"/>
  <c r="C182" i="8"/>
  <c r="E182" i="8" s="1"/>
  <c r="C183" i="8"/>
  <c r="E183" i="8" s="1"/>
  <c r="C184" i="8"/>
  <c r="E184" i="8" s="1"/>
  <c r="C185" i="8"/>
  <c r="E185" i="8" s="1"/>
  <c r="C186" i="8"/>
  <c r="E186" i="8" s="1"/>
  <c r="C187" i="8"/>
  <c r="E187" i="8" s="1"/>
  <c r="C188" i="8"/>
  <c r="E188" i="8" s="1"/>
  <c r="C189" i="8"/>
  <c r="E189" i="8" s="1"/>
  <c r="C190" i="8"/>
  <c r="E190" i="8" s="1"/>
  <c r="C191" i="8"/>
  <c r="E191" i="8" s="1"/>
  <c r="C192" i="8"/>
  <c r="E192" i="8" s="1"/>
  <c r="C193" i="8"/>
  <c r="E193" i="8" s="1"/>
  <c r="C194" i="8"/>
  <c r="E194" i="8" s="1"/>
  <c r="C195" i="8"/>
  <c r="E195" i="8" s="1"/>
  <c r="C196" i="8"/>
  <c r="E196" i="8" s="1"/>
  <c r="C197" i="8"/>
  <c r="E197" i="8" s="1"/>
  <c r="C198" i="8"/>
  <c r="E198" i="8" s="1"/>
  <c r="C199" i="8"/>
  <c r="E199" i="8" s="1"/>
  <c r="C200" i="8"/>
  <c r="E200" i="8" s="1"/>
  <c r="C201" i="8"/>
  <c r="E201" i="8" s="1"/>
  <c r="C202" i="8"/>
  <c r="E202" i="8" s="1"/>
  <c r="C203" i="8"/>
  <c r="E203" i="8" s="1"/>
  <c r="C204" i="8"/>
  <c r="E204" i="8" s="1"/>
  <c r="C205" i="8"/>
  <c r="E205" i="8" s="1"/>
  <c r="C206" i="8"/>
  <c r="E206" i="8" s="1"/>
  <c r="C207" i="8"/>
  <c r="E207" i="8" s="1"/>
  <c r="C208" i="8"/>
  <c r="E208" i="8" s="1"/>
  <c r="C209" i="8"/>
  <c r="E209" i="8" s="1"/>
  <c r="C210" i="8"/>
  <c r="E210" i="8" s="1"/>
  <c r="C211" i="8"/>
  <c r="E211" i="8" s="1"/>
  <c r="C212" i="8"/>
  <c r="E212" i="8" s="1"/>
  <c r="C213" i="8"/>
  <c r="E213" i="8" s="1"/>
  <c r="C13" i="8"/>
  <c r="E13" i="8" s="1"/>
  <c r="D14" i="8"/>
  <c r="D15" i="8"/>
  <c r="D16" i="8"/>
  <c r="D17" i="8"/>
  <c r="D18" i="8"/>
  <c r="D19" i="8"/>
  <c r="D20" i="8"/>
  <c r="D21" i="8"/>
  <c r="D22" i="8"/>
  <c r="D23" i="8"/>
  <c r="D24" i="8"/>
  <c r="D25" i="8"/>
  <c r="D26" i="8"/>
  <c r="D27" i="8"/>
  <c r="D28" i="8"/>
  <c r="D29" i="8"/>
  <c r="D30" i="8"/>
  <c r="D31" i="8"/>
  <c r="D32" i="8"/>
  <c r="D33" i="8"/>
  <c r="D34" i="8"/>
  <c r="D35" i="8"/>
  <c r="D36" i="8"/>
  <c r="D37" i="8"/>
  <c r="D38" i="8"/>
  <c r="D39" i="8"/>
  <c r="D40" i="8"/>
  <c r="D41" i="8"/>
  <c r="D42" i="8"/>
  <c r="D43" i="8"/>
  <c r="D44" i="8"/>
  <c r="D45" i="8"/>
  <c r="D46" i="8"/>
  <c r="D47" i="8"/>
  <c r="D48" i="8"/>
  <c r="D49" i="8"/>
  <c r="D50" i="8"/>
  <c r="D51" i="8"/>
  <c r="D52" i="8"/>
  <c r="D53" i="8"/>
  <c r="D54" i="8"/>
  <c r="D55" i="8"/>
  <c r="D56" i="8"/>
  <c r="D57" i="8"/>
  <c r="D58" i="8"/>
  <c r="D59" i="8"/>
  <c r="D60" i="8"/>
  <c r="D61" i="8"/>
  <c r="D62" i="8"/>
  <c r="D63" i="8"/>
  <c r="D64" i="8"/>
  <c r="D65" i="8"/>
  <c r="D66" i="8"/>
  <c r="D67" i="8"/>
  <c r="D68" i="8"/>
  <c r="D69" i="8"/>
  <c r="D70" i="8"/>
  <c r="D71" i="8"/>
  <c r="D72" i="8"/>
  <c r="D73" i="8"/>
  <c r="D74" i="8"/>
  <c r="D75" i="8"/>
  <c r="D76" i="8"/>
  <c r="D77" i="8"/>
  <c r="D78" i="8"/>
  <c r="D79" i="8"/>
  <c r="D80" i="8"/>
  <c r="D81" i="8"/>
  <c r="D82" i="8"/>
  <c r="D83" i="8"/>
  <c r="D84" i="8"/>
  <c r="D85" i="8"/>
  <c r="D86" i="8"/>
  <c r="D87" i="8"/>
  <c r="D88" i="8"/>
  <c r="D89" i="8"/>
  <c r="D90" i="8"/>
  <c r="D91" i="8"/>
  <c r="D92" i="8"/>
  <c r="D93" i="8"/>
  <c r="D94" i="8"/>
  <c r="D95" i="8"/>
  <c r="D96" i="8"/>
  <c r="D97" i="8"/>
  <c r="D98" i="8"/>
  <c r="D99" i="8"/>
  <c r="D100" i="8"/>
  <c r="D101" i="8"/>
  <c r="D102" i="8"/>
  <c r="D103" i="8"/>
  <c r="D104" i="8"/>
  <c r="D105" i="8"/>
  <c r="D106" i="8"/>
  <c r="D107" i="8"/>
  <c r="D108" i="8"/>
  <c r="D109" i="8"/>
  <c r="D110" i="8"/>
  <c r="D111" i="8"/>
  <c r="D112" i="8"/>
  <c r="D113" i="8"/>
  <c r="D114" i="8"/>
  <c r="D115" i="8"/>
  <c r="D116" i="8"/>
  <c r="D117" i="8"/>
  <c r="D118" i="8"/>
  <c r="D119" i="8"/>
  <c r="D120" i="8"/>
  <c r="D121" i="8"/>
  <c r="D122" i="8"/>
  <c r="D123" i="8"/>
  <c r="D124" i="8"/>
  <c r="D125" i="8"/>
  <c r="D126" i="8"/>
  <c r="D127" i="8"/>
  <c r="D128" i="8"/>
  <c r="D129" i="8"/>
  <c r="D130" i="8"/>
  <c r="D131" i="8"/>
  <c r="D132" i="8"/>
  <c r="D133" i="8"/>
  <c r="D134" i="8"/>
  <c r="D135" i="8"/>
  <c r="D136" i="8"/>
  <c r="D137" i="8"/>
  <c r="D138" i="8"/>
  <c r="D139" i="8"/>
  <c r="D140" i="8"/>
  <c r="D141" i="8"/>
  <c r="D142" i="8"/>
  <c r="D143" i="8"/>
  <c r="D144" i="8"/>
  <c r="D145" i="8"/>
  <c r="D146" i="8"/>
  <c r="D147" i="8"/>
  <c r="D148" i="8"/>
  <c r="D149" i="8"/>
  <c r="D150" i="8"/>
  <c r="D151" i="8"/>
  <c r="D152" i="8"/>
  <c r="D153" i="8"/>
  <c r="D154" i="8"/>
  <c r="D155" i="8"/>
  <c r="D156" i="8"/>
  <c r="D157" i="8"/>
  <c r="D158" i="8"/>
  <c r="D159" i="8"/>
  <c r="D160" i="8"/>
  <c r="D161" i="8"/>
  <c r="D162" i="8"/>
  <c r="D163" i="8"/>
  <c r="D164" i="8"/>
  <c r="D165" i="8"/>
  <c r="D166" i="8"/>
  <c r="D167" i="8"/>
  <c r="D168" i="8"/>
  <c r="D169" i="8"/>
  <c r="D170" i="8"/>
  <c r="D171" i="8"/>
  <c r="D172" i="8"/>
  <c r="D173" i="8"/>
  <c r="D174" i="8"/>
  <c r="D175" i="8"/>
  <c r="D176" i="8"/>
  <c r="D177" i="8"/>
  <c r="D178" i="8"/>
  <c r="D179" i="8"/>
  <c r="D180" i="8"/>
  <c r="D181" i="8"/>
  <c r="D182" i="8"/>
  <c r="D183" i="8"/>
  <c r="D184" i="8"/>
  <c r="D185" i="8"/>
  <c r="D186" i="8"/>
  <c r="D187" i="8"/>
  <c r="D188" i="8"/>
  <c r="D189" i="8"/>
  <c r="D190" i="8"/>
  <c r="D191" i="8"/>
  <c r="D192" i="8"/>
  <c r="D193" i="8"/>
  <c r="D194" i="8"/>
  <c r="D195" i="8"/>
  <c r="D196" i="8"/>
  <c r="D197" i="8"/>
  <c r="D198" i="8"/>
  <c r="D199" i="8"/>
  <c r="D200" i="8"/>
  <c r="D201" i="8"/>
  <c r="D202" i="8"/>
  <c r="D203" i="8"/>
  <c r="D204" i="8"/>
  <c r="D205" i="8"/>
  <c r="D206" i="8"/>
  <c r="D207" i="8"/>
  <c r="D208" i="8"/>
  <c r="D209" i="8"/>
  <c r="D210" i="8"/>
  <c r="D211" i="8"/>
  <c r="D212" i="8"/>
  <c r="D213" i="8"/>
  <c r="D13" i="8"/>
  <c r="E14" i="12"/>
  <c r="E15" i="12"/>
  <c r="E16" i="12"/>
  <c r="E17" i="12"/>
  <c r="E18" i="12"/>
  <c r="E19" i="12"/>
  <c r="E20" i="12"/>
  <c r="E21" i="12"/>
  <c r="F21" i="12" s="1"/>
  <c r="E22" i="12"/>
  <c r="E23" i="12"/>
  <c r="E24" i="12"/>
  <c r="E25" i="12"/>
  <c r="E26" i="12"/>
  <c r="E27" i="12"/>
  <c r="E28" i="12"/>
  <c r="E29" i="12"/>
  <c r="E30" i="12"/>
  <c r="E31" i="12"/>
  <c r="E32" i="12"/>
  <c r="E33" i="12"/>
  <c r="E34" i="12"/>
  <c r="E35" i="12"/>
  <c r="E36" i="12"/>
  <c r="E37" i="12"/>
  <c r="F37" i="12" s="1"/>
  <c r="E38" i="12"/>
  <c r="E39" i="12"/>
  <c r="E40" i="12"/>
  <c r="E41" i="12"/>
  <c r="E42" i="12"/>
  <c r="E43" i="12"/>
  <c r="E44" i="12"/>
  <c r="E45" i="12"/>
  <c r="F45" i="12" s="1"/>
  <c r="E46" i="12"/>
  <c r="E47" i="12"/>
  <c r="E48" i="12"/>
  <c r="E49" i="12"/>
  <c r="E50" i="12"/>
  <c r="E51" i="12"/>
  <c r="E52" i="12"/>
  <c r="E53" i="12"/>
  <c r="F53" i="12" s="1"/>
  <c r="E54" i="12"/>
  <c r="E55" i="12"/>
  <c r="E56" i="12"/>
  <c r="E57" i="12"/>
  <c r="E58" i="12"/>
  <c r="E59" i="12"/>
  <c r="E60" i="12"/>
  <c r="E61" i="12"/>
  <c r="E62" i="12"/>
  <c r="E63" i="12"/>
  <c r="E64" i="12"/>
  <c r="E65" i="12"/>
  <c r="E66" i="12"/>
  <c r="E67" i="12"/>
  <c r="E68" i="12"/>
  <c r="E69" i="12"/>
  <c r="E70" i="12"/>
  <c r="E71" i="12"/>
  <c r="E72" i="12"/>
  <c r="E73" i="12"/>
  <c r="E74" i="12"/>
  <c r="E75" i="12"/>
  <c r="E76" i="12"/>
  <c r="E77" i="12"/>
  <c r="F77" i="12" s="1"/>
  <c r="E78" i="12"/>
  <c r="E79" i="12"/>
  <c r="E80" i="12"/>
  <c r="E81" i="12"/>
  <c r="E82" i="12"/>
  <c r="E83" i="12"/>
  <c r="E84" i="12"/>
  <c r="E85" i="12"/>
  <c r="E86" i="12"/>
  <c r="E87" i="12"/>
  <c r="E88" i="12"/>
  <c r="E89" i="12"/>
  <c r="E90" i="12"/>
  <c r="E91" i="12"/>
  <c r="E92" i="12"/>
  <c r="E93" i="12"/>
  <c r="E94" i="12"/>
  <c r="E95" i="12"/>
  <c r="E96" i="12"/>
  <c r="E97" i="12"/>
  <c r="E98" i="12"/>
  <c r="E99" i="12"/>
  <c r="E100" i="12"/>
  <c r="E101" i="12"/>
  <c r="F101" i="12" s="1"/>
  <c r="E102" i="12"/>
  <c r="E103" i="12"/>
  <c r="E104" i="12"/>
  <c r="E105" i="12"/>
  <c r="E106" i="12"/>
  <c r="E107" i="12"/>
  <c r="E108" i="12"/>
  <c r="E109" i="12"/>
  <c r="E110" i="12"/>
  <c r="E111" i="12"/>
  <c r="E112" i="12"/>
  <c r="E113" i="12"/>
  <c r="E114" i="12"/>
  <c r="E115" i="12"/>
  <c r="E116" i="12"/>
  <c r="E117" i="12"/>
  <c r="E118" i="12"/>
  <c r="E119" i="12"/>
  <c r="E120" i="12"/>
  <c r="E121" i="12"/>
  <c r="E122" i="12"/>
  <c r="E123" i="12"/>
  <c r="E124" i="12"/>
  <c r="E125" i="12"/>
  <c r="E126" i="12"/>
  <c r="E127" i="12"/>
  <c r="E128" i="12"/>
  <c r="E129" i="12"/>
  <c r="E130" i="12"/>
  <c r="E131" i="12"/>
  <c r="E132" i="12"/>
  <c r="E133" i="12"/>
  <c r="E134" i="12"/>
  <c r="E135" i="12"/>
  <c r="E136" i="12"/>
  <c r="E137" i="12"/>
  <c r="E138" i="12"/>
  <c r="E139" i="12"/>
  <c r="E140" i="12"/>
  <c r="E141" i="12"/>
  <c r="E142" i="12"/>
  <c r="E143" i="12"/>
  <c r="E144" i="12"/>
  <c r="E145" i="12"/>
  <c r="E146" i="12"/>
  <c r="E147" i="12"/>
  <c r="E148" i="12"/>
  <c r="E149" i="12"/>
  <c r="E150" i="12"/>
  <c r="E151" i="12"/>
  <c r="E152" i="12"/>
  <c r="E153" i="12"/>
  <c r="E154" i="12"/>
  <c r="E155" i="12"/>
  <c r="E156" i="12"/>
  <c r="E157" i="12"/>
  <c r="E158" i="12"/>
  <c r="E159" i="12"/>
  <c r="E160" i="12"/>
  <c r="E161" i="12"/>
  <c r="E162" i="12"/>
  <c r="E163" i="12"/>
  <c r="E164" i="12"/>
  <c r="E165" i="12"/>
  <c r="E166" i="12"/>
  <c r="E167" i="12"/>
  <c r="E168" i="12"/>
  <c r="E169" i="12"/>
  <c r="E170" i="12"/>
  <c r="E171" i="12"/>
  <c r="E172" i="12"/>
  <c r="E173" i="12"/>
  <c r="F173" i="12" s="1"/>
  <c r="E174" i="12"/>
  <c r="E175" i="12"/>
  <c r="E176" i="12"/>
  <c r="E177" i="12"/>
  <c r="E178" i="12"/>
  <c r="E179" i="12"/>
  <c r="E180" i="12"/>
  <c r="E181" i="12"/>
  <c r="F181" i="12" s="1"/>
  <c r="E182" i="12"/>
  <c r="E183" i="12"/>
  <c r="E184" i="12"/>
  <c r="E185" i="12"/>
  <c r="E186" i="12"/>
  <c r="E187" i="12"/>
  <c r="E188" i="12"/>
  <c r="E189" i="12"/>
  <c r="F189" i="12" s="1"/>
  <c r="E190" i="12"/>
  <c r="E191" i="12"/>
  <c r="E192" i="12"/>
  <c r="E193" i="12"/>
  <c r="E194" i="12"/>
  <c r="E195" i="12"/>
  <c r="E196" i="12"/>
  <c r="E197" i="12"/>
  <c r="F197" i="12" s="1"/>
  <c r="E198" i="12"/>
  <c r="E199" i="12"/>
  <c r="E200" i="12"/>
  <c r="E201" i="12"/>
  <c r="E202" i="12"/>
  <c r="E203" i="12"/>
  <c r="E204" i="12"/>
  <c r="E205" i="12"/>
  <c r="E206" i="12"/>
  <c r="E207" i="12"/>
  <c r="E208" i="12"/>
  <c r="E209" i="12"/>
  <c r="E210" i="12"/>
  <c r="E211" i="12"/>
  <c r="E212" i="12"/>
  <c r="E213" i="12"/>
  <c r="C14" i="12"/>
  <c r="C15" i="12"/>
  <c r="C16" i="12"/>
  <c r="C17" i="12"/>
  <c r="C18" i="12"/>
  <c r="C19" i="12"/>
  <c r="C20" i="12"/>
  <c r="C21" i="12"/>
  <c r="C22" i="12"/>
  <c r="C23" i="12"/>
  <c r="C24" i="12"/>
  <c r="C25" i="12"/>
  <c r="C26" i="12"/>
  <c r="C27" i="12"/>
  <c r="C28" i="12"/>
  <c r="C29" i="12"/>
  <c r="C30" i="12"/>
  <c r="C31" i="12"/>
  <c r="C32" i="12"/>
  <c r="C33" i="12"/>
  <c r="C34" i="12"/>
  <c r="C35" i="12"/>
  <c r="C36" i="12"/>
  <c r="C37" i="12"/>
  <c r="C38" i="12"/>
  <c r="C39" i="12"/>
  <c r="C40" i="12"/>
  <c r="C41" i="12"/>
  <c r="C42" i="12"/>
  <c r="C43" i="12"/>
  <c r="C44" i="12"/>
  <c r="C45" i="12"/>
  <c r="C46" i="12"/>
  <c r="C47" i="12"/>
  <c r="C48" i="12"/>
  <c r="C49" i="12"/>
  <c r="C50" i="12"/>
  <c r="C51" i="12"/>
  <c r="C52" i="12"/>
  <c r="C53" i="12"/>
  <c r="C54" i="12"/>
  <c r="C55" i="12"/>
  <c r="C56" i="12"/>
  <c r="C57" i="12"/>
  <c r="C58" i="12"/>
  <c r="C59" i="12"/>
  <c r="C60" i="12"/>
  <c r="C61" i="12"/>
  <c r="C62" i="12"/>
  <c r="C63" i="12"/>
  <c r="C64" i="12"/>
  <c r="C65" i="12"/>
  <c r="C66" i="12"/>
  <c r="C67" i="12"/>
  <c r="C68" i="12"/>
  <c r="C69" i="12"/>
  <c r="C70" i="12"/>
  <c r="C71" i="12"/>
  <c r="C72" i="12"/>
  <c r="C73" i="12"/>
  <c r="C74" i="12"/>
  <c r="C75" i="12"/>
  <c r="C76" i="12"/>
  <c r="C77" i="12"/>
  <c r="C78" i="12"/>
  <c r="C79" i="12"/>
  <c r="C80" i="12"/>
  <c r="C81" i="12"/>
  <c r="C82" i="12"/>
  <c r="C83" i="12"/>
  <c r="C84" i="12"/>
  <c r="C85" i="12"/>
  <c r="C86" i="12"/>
  <c r="C87" i="12"/>
  <c r="C88" i="12"/>
  <c r="C89" i="12"/>
  <c r="C90" i="12"/>
  <c r="C91" i="12"/>
  <c r="C92" i="12"/>
  <c r="C93" i="12"/>
  <c r="C94" i="12"/>
  <c r="C95" i="12"/>
  <c r="C96" i="12"/>
  <c r="C97" i="12"/>
  <c r="C98" i="12"/>
  <c r="C99" i="12"/>
  <c r="C100" i="12"/>
  <c r="C101" i="12"/>
  <c r="C102" i="12"/>
  <c r="C103" i="12"/>
  <c r="C104" i="12"/>
  <c r="C105" i="12"/>
  <c r="C106" i="12"/>
  <c r="C107" i="12"/>
  <c r="C108" i="12"/>
  <c r="C109" i="12"/>
  <c r="C110" i="12"/>
  <c r="C111" i="12"/>
  <c r="C112" i="12"/>
  <c r="C113" i="12"/>
  <c r="C114" i="12"/>
  <c r="C115" i="12"/>
  <c r="C116" i="12"/>
  <c r="C117" i="12"/>
  <c r="C118" i="12"/>
  <c r="C119" i="12"/>
  <c r="C120" i="12"/>
  <c r="C121" i="12"/>
  <c r="C122" i="12"/>
  <c r="C123" i="12"/>
  <c r="C124" i="12"/>
  <c r="C125" i="12"/>
  <c r="C126" i="12"/>
  <c r="C127" i="12"/>
  <c r="C128" i="12"/>
  <c r="C129" i="12"/>
  <c r="C130" i="12"/>
  <c r="C131" i="12"/>
  <c r="C132" i="12"/>
  <c r="C133" i="12"/>
  <c r="C134" i="12"/>
  <c r="C135" i="12"/>
  <c r="C136" i="12"/>
  <c r="C137" i="12"/>
  <c r="C138" i="12"/>
  <c r="C139" i="12"/>
  <c r="C140" i="12"/>
  <c r="C141" i="12"/>
  <c r="C142" i="12"/>
  <c r="C143" i="12"/>
  <c r="C144" i="12"/>
  <c r="C145" i="12"/>
  <c r="C146" i="12"/>
  <c r="C147" i="12"/>
  <c r="C148" i="12"/>
  <c r="C149" i="12"/>
  <c r="C150" i="12"/>
  <c r="C151" i="12"/>
  <c r="C152" i="12"/>
  <c r="C153" i="12"/>
  <c r="C154" i="12"/>
  <c r="C155" i="12"/>
  <c r="C156" i="12"/>
  <c r="C157" i="12"/>
  <c r="C158" i="12"/>
  <c r="C159" i="12"/>
  <c r="C160" i="12"/>
  <c r="C161" i="12"/>
  <c r="C162" i="12"/>
  <c r="C163" i="12"/>
  <c r="C164" i="12"/>
  <c r="C165" i="12"/>
  <c r="C166" i="12"/>
  <c r="C167" i="12"/>
  <c r="C168" i="12"/>
  <c r="C169" i="12"/>
  <c r="C170" i="12"/>
  <c r="C171" i="12"/>
  <c r="C172" i="12"/>
  <c r="C173" i="12"/>
  <c r="C174" i="12"/>
  <c r="C175" i="12"/>
  <c r="C176" i="12"/>
  <c r="C177" i="12"/>
  <c r="C178" i="12"/>
  <c r="C179" i="12"/>
  <c r="C180" i="12"/>
  <c r="C181" i="12"/>
  <c r="C182" i="12"/>
  <c r="C183" i="12"/>
  <c r="C184" i="12"/>
  <c r="C185" i="12"/>
  <c r="C186" i="12"/>
  <c r="C187" i="12"/>
  <c r="C188" i="12"/>
  <c r="C189" i="12"/>
  <c r="C190" i="12"/>
  <c r="C191" i="12"/>
  <c r="C192" i="12"/>
  <c r="C193" i="12"/>
  <c r="C194" i="12"/>
  <c r="C195" i="12"/>
  <c r="C196" i="12"/>
  <c r="C197" i="12"/>
  <c r="C198" i="12"/>
  <c r="C199" i="12"/>
  <c r="C200" i="12"/>
  <c r="C201" i="12"/>
  <c r="C202" i="12"/>
  <c r="C203" i="12"/>
  <c r="C204" i="12"/>
  <c r="C205" i="12"/>
  <c r="C206" i="12"/>
  <c r="C207" i="12"/>
  <c r="C208" i="12"/>
  <c r="C209" i="12"/>
  <c r="C210" i="12"/>
  <c r="C211" i="12"/>
  <c r="C212" i="12"/>
  <c r="C213" i="12"/>
  <c r="C13" i="12"/>
  <c r="E13" i="12"/>
  <c r="E207" i="13" l="1"/>
  <c r="E199" i="13"/>
  <c r="E191" i="13"/>
  <c r="E183" i="13"/>
  <c r="E175" i="13"/>
  <c r="E167" i="13"/>
  <c r="E159" i="13"/>
  <c r="E151" i="13"/>
  <c r="E143" i="13"/>
  <c r="E135" i="13"/>
  <c r="E127" i="13"/>
  <c r="E119" i="13"/>
  <c r="E111" i="13"/>
  <c r="E103" i="13"/>
  <c r="E95" i="13"/>
  <c r="E87" i="13"/>
  <c r="E79" i="13"/>
  <c r="E71" i="13"/>
  <c r="E63" i="13"/>
  <c r="E55" i="13"/>
  <c r="E47" i="13"/>
  <c r="E39" i="13"/>
  <c r="E31" i="13"/>
  <c r="E23" i="13"/>
  <c r="E16" i="11"/>
  <c r="B2" i="11" s="1"/>
  <c r="E211" i="13"/>
  <c r="E203" i="13"/>
  <c r="E195" i="13"/>
  <c r="E187" i="13"/>
  <c r="E179" i="13"/>
  <c r="E171" i="13"/>
  <c r="E163" i="13"/>
  <c r="E210" i="13"/>
  <c r="E202" i="13"/>
  <c r="E194" i="13"/>
  <c r="E186" i="13"/>
  <c r="E178" i="13"/>
  <c r="E170" i="13"/>
  <c r="E162" i="13"/>
  <c r="E154" i="13"/>
  <c r="E146" i="13"/>
  <c r="E138" i="13"/>
  <c r="E130" i="13"/>
  <c r="E122" i="13"/>
  <c r="E114" i="13"/>
  <c r="E106" i="13"/>
  <c r="E98" i="13"/>
  <c r="E90" i="13"/>
  <c r="E82" i="13"/>
  <c r="E74" i="13"/>
  <c r="E66" i="13"/>
  <c r="E58" i="13"/>
  <c r="E50" i="13"/>
  <c r="E42" i="13"/>
  <c r="E34" i="13"/>
  <c r="E26" i="13"/>
  <c r="E18" i="13"/>
  <c r="E20" i="4"/>
  <c r="F213" i="12"/>
  <c r="F205" i="12"/>
  <c r="F165" i="12"/>
  <c r="F157" i="12"/>
  <c r="F149" i="12"/>
  <c r="F141" i="12"/>
  <c r="F133" i="12"/>
  <c r="F125" i="12"/>
  <c r="F117" i="12"/>
  <c r="F109" i="12"/>
  <c r="F93" i="12"/>
  <c r="F85" i="12"/>
  <c r="F69" i="12"/>
  <c r="F61" i="12"/>
  <c r="F29" i="12"/>
  <c r="E15" i="13"/>
  <c r="E109" i="13"/>
  <c r="E101" i="13"/>
  <c r="E93" i="13"/>
  <c r="E85" i="13"/>
  <c r="E77" i="13"/>
  <c r="E69" i="13"/>
  <c r="E61" i="13"/>
  <c r="E53" i="13"/>
  <c r="E45" i="13"/>
  <c r="E37" i="13"/>
  <c r="E29" i="13"/>
  <c r="E21" i="13"/>
  <c r="A21" i="9"/>
  <c r="D19" i="1"/>
  <c r="A22" i="9" s="1"/>
  <c r="F207" i="12"/>
  <c r="F199" i="12"/>
  <c r="F191" i="12"/>
  <c r="F183" i="12"/>
  <c r="F175" i="12"/>
  <c r="F167" i="12"/>
  <c r="F159" i="12"/>
  <c r="F151" i="12"/>
  <c r="F143" i="12"/>
  <c r="F135" i="12"/>
  <c r="F127" i="12"/>
  <c r="F119" i="12"/>
  <c r="F111" i="12"/>
  <c r="F103" i="12"/>
  <c r="F95" i="12"/>
  <c r="F87" i="12"/>
  <c r="F79" i="12"/>
  <c r="F71" i="12"/>
  <c r="F63" i="12"/>
  <c r="F55" i="12"/>
  <c r="F47" i="12"/>
  <c r="F39" i="12"/>
  <c r="F31" i="12"/>
  <c r="F23" i="12"/>
  <c r="F15" i="12"/>
  <c r="E13" i="13"/>
  <c r="E206" i="13"/>
  <c r="E198" i="13"/>
  <c r="E190" i="13"/>
  <c r="E182" i="13"/>
  <c r="E174" i="13"/>
  <c r="E166" i="13"/>
  <c r="E158" i="13"/>
  <c r="E150" i="13"/>
  <c r="E142" i="13"/>
  <c r="E134" i="13"/>
  <c r="E126" i="13"/>
  <c r="E118" i="13"/>
  <c r="E110" i="13"/>
  <c r="E102" i="13"/>
  <c r="E94" i="13"/>
  <c r="E86" i="13"/>
  <c r="E78" i="13"/>
  <c r="E70" i="13"/>
  <c r="E62" i="13"/>
  <c r="E54" i="13"/>
  <c r="E46" i="13"/>
  <c r="E38" i="13"/>
  <c r="E30" i="13"/>
  <c r="E22" i="13"/>
  <c r="E14" i="13"/>
  <c r="F13" i="12"/>
  <c r="F206" i="12"/>
  <c r="F198" i="12"/>
  <c r="F190" i="12"/>
  <c r="F182" i="12"/>
  <c r="F174" i="12"/>
  <c r="F166" i="12"/>
  <c r="F158" i="12"/>
  <c r="F150" i="12"/>
  <c r="F142" i="12"/>
  <c r="F134" i="12"/>
  <c r="F126" i="12"/>
  <c r="F118" i="12"/>
  <c r="F110" i="12"/>
  <c r="F102" i="12"/>
  <c r="F94" i="12"/>
  <c r="F86" i="12"/>
  <c r="F78" i="12"/>
  <c r="F70" i="12"/>
  <c r="F62" i="12"/>
  <c r="F54" i="12"/>
  <c r="F46" i="12"/>
  <c r="F38" i="12"/>
  <c r="F30" i="12"/>
  <c r="F22" i="12"/>
  <c r="F14" i="12"/>
  <c r="E212" i="13"/>
  <c r="E204" i="13"/>
  <c r="E196" i="13"/>
  <c r="E188" i="13"/>
  <c r="E180" i="13"/>
  <c r="E172" i="13"/>
  <c r="E164" i="13"/>
  <c r="E156" i="13"/>
  <c r="E148" i="13"/>
  <c r="E140" i="13"/>
  <c r="E132" i="13"/>
  <c r="E124" i="13"/>
  <c r="E116" i="13"/>
  <c r="E108" i="13"/>
  <c r="E100" i="13"/>
  <c r="E92" i="13"/>
  <c r="E84" i="13"/>
  <c r="E76" i="13"/>
  <c r="E68" i="13"/>
  <c r="E60" i="13"/>
  <c r="E52" i="13"/>
  <c r="E44" i="13"/>
  <c r="E36" i="13"/>
  <c r="E28" i="13"/>
  <c r="E20" i="13"/>
  <c r="F212" i="12"/>
  <c r="F204" i="12"/>
  <c r="F196" i="12"/>
  <c r="F188" i="12"/>
  <c r="F180" i="12"/>
  <c r="F172" i="12"/>
  <c r="F164" i="12"/>
  <c r="F156" i="12"/>
  <c r="F148" i="12"/>
  <c r="F140" i="12"/>
  <c r="F132" i="12"/>
  <c r="F124" i="12"/>
  <c r="F116" i="12"/>
  <c r="F108" i="12"/>
  <c r="F100" i="12"/>
  <c r="F92" i="12"/>
  <c r="F84" i="12"/>
  <c r="F76" i="12"/>
  <c r="F68" i="12"/>
  <c r="F60" i="12"/>
  <c r="F52" i="12"/>
  <c r="F44" i="12"/>
  <c r="F36" i="12"/>
  <c r="F28" i="12"/>
  <c r="F20" i="12"/>
  <c r="E155" i="13"/>
  <c r="E147" i="13"/>
  <c r="E139" i="13"/>
  <c r="E131" i="13"/>
  <c r="E123" i="13"/>
  <c r="E115" i="13"/>
  <c r="E107" i="13"/>
  <c r="E99" i="13"/>
  <c r="E91" i="13"/>
  <c r="E83" i="13"/>
  <c r="E75" i="13"/>
  <c r="E67" i="13"/>
  <c r="E59" i="13"/>
  <c r="E51" i="13"/>
  <c r="E43" i="13"/>
  <c r="E35" i="13"/>
  <c r="E27" i="13"/>
  <c r="E19" i="13"/>
  <c r="F211" i="12"/>
  <c r="F203" i="12"/>
  <c r="F195" i="12"/>
  <c r="F187" i="12"/>
  <c r="F179" i="12"/>
  <c r="F171" i="12"/>
  <c r="F163" i="12"/>
  <c r="F155" i="12"/>
  <c r="F147" i="12"/>
  <c r="F139" i="12"/>
  <c r="F131" i="12"/>
  <c r="F123" i="12"/>
  <c r="F115" i="12"/>
  <c r="F107" i="12"/>
  <c r="F99" i="12"/>
  <c r="F91" i="12"/>
  <c r="F83" i="12"/>
  <c r="F75" i="12"/>
  <c r="F67" i="12"/>
  <c r="F59" i="12"/>
  <c r="F51" i="12"/>
  <c r="F43" i="12"/>
  <c r="F35" i="12"/>
  <c r="F27" i="12"/>
  <c r="F19" i="12"/>
  <c r="F210" i="12"/>
  <c r="F202" i="12"/>
  <c r="F194" i="12"/>
  <c r="F186" i="12"/>
  <c r="F178" i="12"/>
  <c r="F170" i="12"/>
  <c r="F162" i="12"/>
  <c r="F154" i="12"/>
  <c r="F146" i="12"/>
  <c r="F138" i="12"/>
  <c r="F130" i="12"/>
  <c r="F122" i="12"/>
  <c r="F114" i="12"/>
  <c r="F106" i="12"/>
  <c r="F98" i="12"/>
  <c r="F90" i="12"/>
  <c r="F82" i="12"/>
  <c r="F74" i="12"/>
  <c r="F66" i="12"/>
  <c r="F58" i="12"/>
  <c r="F50" i="12"/>
  <c r="F42" i="12"/>
  <c r="F34" i="12"/>
  <c r="F26" i="12"/>
  <c r="F18" i="12"/>
  <c r="E209" i="13"/>
  <c r="E201" i="13"/>
  <c r="E193" i="13"/>
  <c r="E185" i="13"/>
  <c r="E177" i="13"/>
  <c r="E169" i="13"/>
  <c r="E161" i="13"/>
  <c r="E153" i="13"/>
  <c r="E145" i="13"/>
  <c r="E137" i="13"/>
  <c r="E129" i="13"/>
  <c r="E121" i="13"/>
  <c r="E113" i="13"/>
  <c r="E105" i="13"/>
  <c r="E97" i="13"/>
  <c r="E89" i="13"/>
  <c r="E81" i="13"/>
  <c r="E73" i="13"/>
  <c r="E65" i="13"/>
  <c r="E57" i="13"/>
  <c r="E49" i="13"/>
  <c r="E41" i="13"/>
  <c r="E33" i="13"/>
  <c r="E25" i="13"/>
  <c r="E17" i="13"/>
  <c r="F209" i="12"/>
  <c r="F201" i="12"/>
  <c r="F193" i="12"/>
  <c r="F185" i="12"/>
  <c r="F177" i="12"/>
  <c r="F169" i="12"/>
  <c r="F161" i="12"/>
  <c r="F153" i="12"/>
  <c r="F145" i="12"/>
  <c r="F137" i="12"/>
  <c r="F129" i="12"/>
  <c r="F121" i="12"/>
  <c r="F113" i="12"/>
  <c r="F105" i="12"/>
  <c r="F97" i="12"/>
  <c r="F89" i="12"/>
  <c r="F81" i="12"/>
  <c r="F73" i="12"/>
  <c r="F65" i="12"/>
  <c r="F57" i="12"/>
  <c r="F49" i="12"/>
  <c r="F41" i="12"/>
  <c r="F33" i="12"/>
  <c r="F25" i="12"/>
  <c r="F17" i="12"/>
  <c r="E208" i="13"/>
  <c r="E200" i="13"/>
  <c r="E192" i="13"/>
  <c r="E184" i="13"/>
  <c r="E176" i="13"/>
  <c r="E168" i="13"/>
  <c r="E160" i="13"/>
  <c r="E152" i="13"/>
  <c r="E144" i="13"/>
  <c r="E136" i="13"/>
  <c r="E128" i="13"/>
  <c r="E120" i="13"/>
  <c r="E112" i="13"/>
  <c r="E104" i="13"/>
  <c r="E96" i="13"/>
  <c r="E88" i="13"/>
  <c r="E80" i="13"/>
  <c r="E72" i="13"/>
  <c r="E64" i="13"/>
  <c r="E56" i="13"/>
  <c r="E48" i="13"/>
  <c r="E40" i="13"/>
  <c r="E32" i="13"/>
  <c r="E24" i="13"/>
  <c r="E16" i="13"/>
  <c r="F208" i="12"/>
  <c r="F200" i="12"/>
  <c r="F192" i="12"/>
  <c r="F184" i="12"/>
  <c r="F176" i="12"/>
  <c r="F168" i="12"/>
  <c r="F160" i="12"/>
  <c r="F152" i="12"/>
  <c r="F144" i="12"/>
  <c r="F136" i="12"/>
  <c r="F128" i="12"/>
  <c r="F120" i="12"/>
  <c r="F112" i="12"/>
  <c r="F104" i="12"/>
  <c r="F96" i="12"/>
  <c r="F88" i="12"/>
  <c r="F80" i="12"/>
  <c r="F72" i="12"/>
  <c r="F64" i="12"/>
  <c r="F56" i="12"/>
  <c r="F48" i="12"/>
  <c r="F40" i="12"/>
  <c r="F32" i="12"/>
  <c r="F24" i="12"/>
  <c r="F16" i="12"/>
  <c r="A195" i="10"/>
  <c r="A199" i="9"/>
  <c r="A139" i="10"/>
  <c r="A143" i="9"/>
  <c r="A91" i="10"/>
  <c r="A95" i="9"/>
  <c r="A27" i="10"/>
  <c r="A31" i="9"/>
  <c r="A210" i="10"/>
  <c r="A214" i="9"/>
  <c r="A202" i="10"/>
  <c r="A206" i="9"/>
  <c r="A194" i="10"/>
  <c r="A198" i="9"/>
  <c r="A186" i="10"/>
  <c r="A190" i="9"/>
  <c r="A178" i="10"/>
  <c r="A182" i="9"/>
  <c r="A170" i="10"/>
  <c r="A174" i="9"/>
  <c r="A162" i="10"/>
  <c r="A166" i="9"/>
  <c r="A154" i="10"/>
  <c r="A158" i="9"/>
  <c r="A146" i="10"/>
  <c r="A150" i="9"/>
  <c r="A138" i="10"/>
  <c r="A142" i="9"/>
  <c r="A130" i="10"/>
  <c r="A134" i="9"/>
  <c r="A122" i="10"/>
  <c r="A126" i="9"/>
  <c r="A114" i="10"/>
  <c r="A118" i="9"/>
  <c r="A106" i="10"/>
  <c r="A110" i="9"/>
  <c r="A98" i="10"/>
  <c r="A102" i="9"/>
  <c r="A90" i="10"/>
  <c r="A94" i="9"/>
  <c r="A82" i="10"/>
  <c r="A86" i="9"/>
  <c r="A74" i="10"/>
  <c r="A78" i="9"/>
  <c r="A66" i="10"/>
  <c r="A70" i="9"/>
  <c r="A58" i="10"/>
  <c r="A62" i="9"/>
  <c r="A50" i="10"/>
  <c r="A54" i="9"/>
  <c r="A42" i="10"/>
  <c r="A46" i="9"/>
  <c r="A34" i="10"/>
  <c r="A38" i="9"/>
  <c r="A26" i="10"/>
  <c r="A30" i="9"/>
  <c r="A18" i="10"/>
  <c r="A102" i="3"/>
  <c r="A179" i="10"/>
  <c r="A183" i="9"/>
  <c r="A123" i="10"/>
  <c r="A127" i="9"/>
  <c r="A83" i="10"/>
  <c r="A87" i="9"/>
  <c r="A35" i="10"/>
  <c r="A39" i="9"/>
  <c r="A201" i="10"/>
  <c r="A205" i="9"/>
  <c r="A193" i="10"/>
  <c r="A197" i="9"/>
  <c r="A185" i="10"/>
  <c r="A189" i="9"/>
  <c r="A169" i="10"/>
  <c r="A173" i="9"/>
  <c r="A161" i="10"/>
  <c r="A165" i="9"/>
  <c r="A153" i="10"/>
  <c r="A157" i="9"/>
  <c r="A137" i="10"/>
  <c r="A141" i="9"/>
  <c r="A129" i="10"/>
  <c r="A133" i="9"/>
  <c r="A121" i="10"/>
  <c r="A125" i="9"/>
  <c r="A105" i="10"/>
  <c r="A109" i="9"/>
  <c r="A97" i="10"/>
  <c r="A101" i="9"/>
  <c r="A89" i="10"/>
  <c r="A93" i="9"/>
  <c r="A73" i="10"/>
  <c r="A77" i="9"/>
  <c r="A65" i="10"/>
  <c r="A69" i="9"/>
  <c r="A57" i="10"/>
  <c r="A61" i="9"/>
  <c r="A41" i="10"/>
  <c r="A45" i="9"/>
  <c r="A33" i="10"/>
  <c r="A37" i="9"/>
  <c r="A25" i="10"/>
  <c r="A29" i="9"/>
  <c r="A163" i="10"/>
  <c r="A167" i="9"/>
  <c r="A67" i="10"/>
  <c r="A71" i="9"/>
  <c r="A15" i="10"/>
  <c r="A19" i="9"/>
  <c r="A200" i="10"/>
  <c r="A204" i="9"/>
  <c r="A192" i="10"/>
  <c r="A196" i="9"/>
  <c r="A184" i="10"/>
  <c r="A188" i="9"/>
  <c r="A178" i="3"/>
  <c r="A180" i="9"/>
  <c r="A168" i="10"/>
  <c r="A172" i="9"/>
  <c r="A160" i="10"/>
  <c r="A164" i="9"/>
  <c r="A152" i="10"/>
  <c r="A156" i="9"/>
  <c r="A146" i="3"/>
  <c r="A148" i="9"/>
  <c r="A136" i="10"/>
  <c r="A140" i="9"/>
  <c r="A128" i="10"/>
  <c r="A132" i="9"/>
  <c r="A120" i="10"/>
  <c r="A124" i="9"/>
  <c r="A104" i="10"/>
  <c r="A108" i="9"/>
  <c r="A96" i="10"/>
  <c r="A100" i="9"/>
  <c r="A88" i="10"/>
  <c r="A92" i="9"/>
  <c r="A72" i="10"/>
  <c r="A76" i="9"/>
  <c r="A64" i="10"/>
  <c r="A68" i="9"/>
  <c r="A56" i="10"/>
  <c r="A60" i="9"/>
  <c r="A50" i="3"/>
  <c r="A52" i="9"/>
  <c r="A40" i="10"/>
  <c r="A44" i="9"/>
  <c r="A32" i="10"/>
  <c r="A36" i="9"/>
  <c r="A24" i="10"/>
  <c r="A28" i="9"/>
  <c r="A18" i="3"/>
  <c r="A20" i="9"/>
  <c r="A187" i="10"/>
  <c r="A191" i="9"/>
  <c r="A131" i="10"/>
  <c r="A135" i="9"/>
  <c r="A75" i="10"/>
  <c r="A79" i="9"/>
  <c r="A19" i="10"/>
  <c r="A23" i="9"/>
  <c r="G199" i="12"/>
  <c r="G183" i="12"/>
  <c r="G167" i="12"/>
  <c r="G151" i="12"/>
  <c r="G135" i="12"/>
  <c r="G127" i="12"/>
  <c r="G111" i="12"/>
  <c r="G95" i="12"/>
  <c r="G87" i="12"/>
  <c r="G71" i="12"/>
  <c r="G63" i="12"/>
  <c r="G55" i="12"/>
  <c r="G47" i="12"/>
  <c r="G39" i="12"/>
  <c r="G31" i="12"/>
  <c r="G23" i="12"/>
  <c r="G15" i="12"/>
  <c r="A207" i="10"/>
  <c r="A211" i="9"/>
  <c r="A191" i="10"/>
  <c r="A195" i="9"/>
  <c r="A183" i="10"/>
  <c r="A187" i="9"/>
  <c r="A175" i="10"/>
  <c r="A179" i="9"/>
  <c r="A159" i="10"/>
  <c r="A163" i="9"/>
  <c r="A151" i="10"/>
  <c r="A155" i="9"/>
  <c r="A143" i="10"/>
  <c r="A147" i="9"/>
  <c r="A127" i="10"/>
  <c r="A131" i="9"/>
  <c r="A119" i="10"/>
  <c r="A123" i="9"/>
  <c r="A111" i="10"/>
  <c r="A115" i="9"/>
  <c r="A95" i="10"/>
  <c r="A99" i="9"/>
  <c r="A87" i="10"/>
  <c r="A91" i="9"/>
  <c r="A79" i="10"/>
  <c r="A83" i="9"/>
  <c r="A63" i="10"/>
  <c r="A67" i="9"/>
  <c r="A55" i="10"/>
  <c r="A59" i="9"/>
  <c r="A47" i="10"/>
  <c r="A51" i="9"/>
  <c r="A31" i="10"/>
  <c r="A35" i="9"/>
  <c r="A23" i="10"/>
  <c r="A27" i="9"/>
  <c r="A198" i="3"/>
  <c r="A70" i="3"/>
  <c r="A203" i="10"/>
  <c r="A207" i="9"/>
  <c r="A155" i="10"/>
  <c r="A159" i="9"/>
  <c r="A107" i="10"/>
  <c r="A111" i="9"/>
  <c r="A43" i="10"/>
  <c r="A47" i="9"/>
  <c r="G207" i="12"/>
  <c r="G191" i="12"/>
  <c r="G175" i="12"/>
  <c r="G159" i="12"/>
  <c r="G143" i="12"/>
  <c r="G119" i="12"/>
  <c r="G103" i="12"/>
  <c r="G79" i="12"/>
  <c r="A190" i="10"/>
  <c r="A194" i="9"/>
  <c r="A158" i="10"/>
  <c r="A162" i="9"/>
  <c r="A126" i="10"/>
  <c r="A130" i="9"/>
  <c r="A94" i="10"/>
  <c r="A98" i="9"/>
  <c r="A62" i="10"/>
  <c r="A66" i="9"/>
  <c r="A30" i="10"/>
  <c r="A34" i="9"/>
  <c r="A181" i="3"/>
  <c r="A211" i="10"/>
  <c r="A215" i="9"/>
  <c r="A147" i="10"/>
  <c r="A151" i="9"/>
  <c r="A99" i="10"/>
  <c r="A103" i="9"/>
  <c r="A59" i="10"/>
  <c r="A63" i="9"/>
  <c r="A189" i="10"/>
  <c r="A193" i="9"/>
  <c r="A157" i="10"/>
  <c r="A161" i="9"/>
  <c r="A125" i="10"/>
  <c r="A129" i="9"/>
  <c r="A93" i="10"/>
  <c r="A97" i="9"/>
  <c r="A61" i="10"/>
  <c r="A65" i="9"/>
  <c r="A29" i="10"/>
  <c r="A33" i="9"/>
  <c r="A177" i="3"/>
  <c r="A49" i="3"/>
  <c r="A171" i="10"/>
  <c r="A175" i="9"/>
  <c r="A115" i="10"/>
  <c r="A119" i="9"/>
  <c r="A51" i="10"/>
  <c r="A55" i="9"/>
  <c r="A157" i="3"/>
  <c r="A29" i="3"/>
  <c r="A210" i="7"/>
  <c r="A205" i="10"/>
  <c r="A202" i="7"/>
  <c r="A197" i="10"/>
  <c r="A186" i="7"/>
  <c r="A181" i="10"/>
  <c r="A146" i="7"/>
  <c r="A141" i="10"/>
  <c r="A114" i="7"/>
  <c r="A109" i="10"/>
  <c r="A106" i="7"/>
  <c r="A101" i="10"/>
  <c r="A90" i="7"/>
  <c r="A85" i="10"/>
  <c r="A50" i="7"/>
  <c r="A45" i="10"/>
  <c r="A42" i="7"/>
  <c r="A37" i="10"/>
  <c r="A26" i="7"/>
  <c r="A21" i="10"/>
  <c r="A218" i="7"/>
  <c r="A213" i="10"/>
  <c r="A178" i="7"/>
  <c r="A173" i="10"/>
  <c r="A170" i="7"/>
  <c r="A165" i="10"/>
  <c r="A154" i="7"/>
  <c r="A149" i="10"/>
  <c r="A138" i="7"/>
  <c r="A133" i="10"/>
  <c r="A122" i="7"/>
  <c r="A117" i="10"/>
  <c r="A82" i="7"/>
  <c r="A77" i="10"/>
  <c r="A74" i="7"/>
  <c r="A69" i="10"/>
  <c r="A58" i="7"/>
  <c r="A53" i="10"/>
  <c r="A217" i="7"/>
  <c r="A212" i="10"/>
  <c r="A209" i="7"/>
  <c r="A204" i="10"/>
  <c r="A201" i="7"/>
  <c r="A196" i="10"/>
  <c r="A193" i="7"/>
  <c r="A188" i="10"/>
  <c r="A185" i="7"/>
  <c r="A180" i="10"/>
  <c r="A177" i="7"/>
  <c r="A172" i="10"/>
  <c r="A169" i="7"/>
  <c r="A164" i="10"/>
  <c r="A161" i="7"/>
  <c r="A156" i="10"/>
  <c r="A153" i="7"/>
  <c r="A148" i="10"/>
  <c r="A145" i="7"/>
  <c r="A140" i="10"/>
  <c r="A137" i="7"/>
  <c r="A132" i="10"/>
  <c r="A129" i="7"/>
  <c r="A124" i="10"/>
  <c r="A121" i="7"/>
  <c r="A116" i="10"/>
  <c r="A113" i="7"/>
  <c r="A108" i="10"/>
  <c r="A105" i="7"/>
  <c r="A100" i="10"/>
  <c r="A97" i="7"/>
  <c r="A92" i="10"/>
  <c r="A89" i="7"/>
  <c r="A84" i="10"/>
  <c r="A81" i="7"/>
  <c r="A76" i="10"/>
  <c r="A73" i="7"/>
  <c r="A68" i="10"/>
  <c r="A65" i="7"/>
  <c r="A60" i="10"/>
  <c r="A57" i="7"/>
  <c r="A52" i="10"/>
  <c r="A49" i="7"/>
  <c r="A44" i="10"/>
  <c r="A41" i="7"/>
  <c r="A36" i="10"/>
  <c r="A33" i="7"/>
  <c r="A28" i="10"/>
  <c r="A25" i="7"/>
  <c r="A20" i="10"/>
  <c r="A205" i="3"/>
  <c r="A150" i="3"/>
  <c r="A129" i="3"/>
  <c r="A101" i="3"/>
  <c r="A77" i="3"/>
  <c r="A22" i="3"/>
  <c r="A197" i="3"/>
  <c r="A173" i="3"/>
  <c r="A118" i="3"/>
  <c r="A97" i="3"/>
  <c r="A69" i="3"/>
  <c r="A45" i="3"/>
  <c r="A165" i="7"/>
  <c r="A125" i="3"/>
  <c r="A214" i="7"/>
  <c r="A209" i="10"/>
  <c r="A182" i="7"/>
  <c r="A177" i="10"/>
  <c r="A150" i="7"/>
  <c r="A145" i="10"/>
  <c r="A118" i="7"/>
  <c r="A113" i="10"/>
  <c r="A86" i="7"/>
  <c r="A81" i="10"/>
  <c r="A54" i="7"/>
  <c r="A49" i="10"/>
  <c r="A22" i="7"/>
  <c r="A17" i="10"/>
  <c r="A194" i="3"/>
  <c r="A166" i="3"/>
  <c r="A145" i="3"/>
  <c r="A117" i="3"/>
  <c r="A93" i="3"/>
  <c r="A66" i="3"/>
  <c r="A38" i="3"/>
  <c r="A133" i="7"/>
  <c r="A213" i="7"/>
  <c r="A208" i="10"/>
  <c r="A181" i="7"/>
  <c r="A176" i="10"/>
  <c r="A149" i="7"/>
  <c r="A144" i="10"/>
  <c r="A117" i="7"/>
  <c r="A112" i="10"/>
  <c r="A85" i="7"/>
  <c r="A80" i="10"/>
  <c r="A53" i="7"/>
  <c r="A48" i="10"/>
  <c r="A21" i="7"/>
  <c r="A16" i="10"/>
  <c r="A214" i="3"/>
  <c r="A193" i="3"/>
  <c r="A165" i="3"/>
  <c r="A141" i="3"/>
  <c r="A114" i="3"/>
  <c r="A86" i="3"/>
  <c r="A65" i="3"/>
  <c r="A37" i="3"/>
  <c r="A101" i="7"/>
  <c r="A149" i="3"/>
  <c r="A21" i="3"/>
  <c r="A201" i="3"/>
  <c r="A199" i="10"/>
  <c r="A169" i="3"/>
  <c r="A167" i="10"/>
  <c r="A137" i="3"/>
  <c r="A135" i="10"/>
  <c r="A105" i="3"/>
  <c r="A103" i="10"/>
  <c r="A73" i="3"/>
  <c r="A71" i="10"/>
  <c r="A41" i="3"/>
  <c r="A39" i="10"/>
  <c r="A213" i="3"/>
  <c r="A189" i="3"/>
  <c r="A162" i="3"/>
  <c r="A134" i="3"/>
  <c r="A113" i="3"/>
  <c r="A85" i="3"/>
  <c r="A61" i="3"/>
  <c r="A34" i="3"/>
  <c r="A69" i="7"/>
  <c r="G206" i="12"/>
  <c r="G198" i="12"/>
  <c r="G190" i="12"/>
  <c r="G182" i="12"/>
  <c r="G174" i="12"/>
  <c r="G166" i="12"/>
  <c r="G158" i="12"/>
  <c r="G150" i="12"/>
  <c r="G142" i="12"/>
  <c r="G134" i="12"/>
  <c r="G126" i="12"/>
  <c r="G118" i="12"/>
  <c r="G110" i="12"/>
  <c r="G102" i="12"/>
  <c r="G94" i="12"/>
  <c r="G86" i="12"/>
  <c r="G78" i="12"/>
  <c r="G70" i="12"/>
  <c r="G62" i="12"/>
  <c r="G54" i="12"/>
  <c r="G46" i="12"/>
  <c r="G38" i="12"/>
  <c r="G30" i="12"/>
  <c r="G22" i="12"/>
  <c r="A219" i="7"/>
  <c r="A214" i="10"/>
  <c r="A211" i="7"/>
  <c r="A206" i="10"/>
  <c r="A203" i="7"/>
  <c r="A198" i="10"/>
  <c r="A187" i="7"/>
  <c r="A182" i="10"/>
  <c r="A179" i="7"/>
  <c r="A174" i="10"/>
  <c r="A171" i="7"/>
  <c r="A166" i="10"/>
  <c r="A155" i="7"/>
  <c r="A150" i="10"/>
  <c r="A147" i="7"/>
  <c r="A142" i="10"/>
  <c r="A139" i="7"/>
  <c r="A134" i="10"/>
  <c r="A123" i="7"/>
  <c r="A118" i="10"/>
  <c r="A115" i="7"/>
  <c r="A110" i="10"/>
  <c r="A107" i="7"/>
  <c r="A102" i="10"/>
  <c r="A91" i="7"/>
  <c r="A86" i="10"/>
  <c r="A83" i="7"/>
  <c r="A78" i="10"/>
  <c r="A75" i="7"/>
  <c r="A70" i="10"/>
  <c r="A59" i="7"/>
  <c r="A54" i="10"/>
  <c r="A51" i="7"/>
  <c r="A46" i="10"/>
  <c r="A43" i="7"/>
  <c r="A38" i="10"/>
  <c r="A27" i="7"/>
  <c r="A22" i="10"/>
  <c r="A210" i="3"/>
  <c r="A182" i="3"/>
  <c r="A161" i="3"/>
  <c r="A133" i="3"/>
  <c r="A109" i="3"/>
  <c r="A82" i="3"/>
  <c r="A54" i="3"/>
  <c r="A33" i="3"/>
  <c r="A37" i="7"/>
  <c r="G188" i="12"/>
  <c r="G164" i="12"/>
  <c r="G140" i="12"/>
  <c r="G116" i="12"/>
  <c r="G92" i="12"/>
  <c r="G68" i="12"/>
  <c r="G44" i="12"/>
  <c r="G20" i="12"/>
  <c r="G212" i="12"/>
  <c r="G204" i="12"/>
  <c r="G172" i="12"/>
  <c r="G148" i="12"/>
  <c r="G124" i="12"/>
  <c r="G100" i="12"/>
  <c r="G76" i="12"/>
  <c r="G60" i="12"/>
  <c r="G36" i="12"/>
  <c r="G28" i="12"/>
  <c r="G196" i="12"/>
  <c r="G180" i="12"/>
  <c r="G156" i="12"/>
  <c r="G132" i="12"/>
  <c r="G108" i="12"/>
  <c r="G84" i="12"/>
  <c r="G52" i="12"/>
  <c r="G208" i="12"/>
  <c r="G200" i="12"/>
  <c r="G192" i="12"/>
  <c r="G184" i="12"/>
  <c r="G176" i="12"/>
  <c r="G168" i="12"/>
  <c r="G160" i="12"/>
  <c r="G152" i="12"/>
  <c r="G144" i="12"/>
  <c r="G136" i="12"/>
  <c r="G128" i="12"/>
  <c r="G120" i="12"/>
  <c r="G112" i="12"/>
  <c r="G104" i="12"/>
  <c r="G96" i="12"/>
  <c r="G88" i="12"/>
  <c r="G80" i="12"/>
  <c r="G72" i="12"/>
  <c r="G64" i="12"/>
  <c r="G56" i="12"/>
  <c r="G48" i="12"/>
  <c r="G40" i="12"/>
  <c r="G32" i="12"/>
  <c r="G24" i="12"/>
  <c r="G16" i="12"/>
  <c r="G202" i="12"/>
  <c r="G194" i="12"/>
  <c r="G186" i="12"/>
  <c r="G178" i="12"/>
  <c r="G170" i="12"/>
  <c r="G162" i="12"/>
  <c r="G154" i="12"/>
  <c r="G146" i="12"/>
  <c r="G138" i="12"/>
  <c r="G130" i="12"/>
  <c r="G122" i="12"/>
  <c r="G114" i="12"/>
  <c r="G106" i="12"/>
  <c r="G98" i="12"/>
  <c r="G90" i="12"/>
  <c r="G82" i="12"/>
  <c r="G74" i="12"/>
  <c r="G66" i="12"/>
  <c r="G58" i="12"/>
  <c r="G50" i="12"/>
  <c r="G42" i="12"/>
  <c r="G34" i="12"/>
  <c r="G26" i="12"/>
  <c r="G18" i="12"/>
  <c r="G210" i="12"/>
  <c r="G209" i="12"/>
  <c r="G201" i="12"/>
  <c r="G193" i="12"/>
  <c r="G185" i="12"/>
  <c r="G177" i="12"/>
  <c r="G169" i="12"/>
  <c r="G161" i="12"/>
  <c r="G153" i="12"/>
  <c r="G145" i="12"/>
  <c r="G137" i="12"/>
  <c r="G129" i="12"/>
  <c r="G121" i="12"/>
  <c r="G113" i="12"/>
  <c r="G105" i="12"/>
  <c r="G97" i="12"/>
  <c r="G89" i="12"/>
  <c r="G81" i="12"/>
  <c r="G73" i="12"/>
  <c r="G65" i="12"/>
  <c r="G57" i="12"/>
  <c r="G49" i="12"/>
  <c r="G41" i="12"/>
  <c r="G33" i="12"/>
  <c r="G25" i="12"/>
  <c r="G17" i="12"/>
  <c r="G211" i="12"/>
  <c r="G203" i="12"/>
  <c r="G195" i="12"/>
  <c r="G187" i="12"/>
  <c r="G179" i="12"/>
  <c r="G171" i="12"/>
  <c r="G163" i="12"/>
  <c r="G155" i="12"/>
  <c r="G147" i="12"/>
  <c r="G139" i="12"/>
  <c r="G131" i="12"/>
  <c r="G123" i="12"/>
  <c r="G115" i="12"/>
  <c r="G107" i="12"/>
  <c r="G99" i="12"/>
  <c r="G91" i="12"/>
  <c r="G83" i="12"/>
  <c r="G75" i="12"/>
  <c r="G67" i="12"/>
  <c r="G59" i="12"/>
  <c r="G51" i="12"/>
  <c r="G43" i="12"/>
  <c r="G35" i="12"/>
  <c r="G27" i="12"/>
  <c r="G19" i="12"/>
  <c r="B2" i="10"/>
  <c r="G213" i="12"/>
  <c r="G205" i="12"/>
  <c r="G197" i="12"/>
  <c r="G189" i="12"/>
  <c r="G181" i="12"/>
  <c r="G173" i="12"/>
  <c r="G165" i="12"/>
  <c r="G157" i="12"/>
  <c r="G149" i="12"/>
  <c r="G141" i="12"/>
  <c r="G133" i="12"/>
  <c r="G125" i="12"/>
  <c r="G117" i="12"/>
  <c r="G109" i="12"/>
  <c r="G101" i="12"/>
  <c r="G93" i="12"/>
  <c r="G85" i="12"/>
  <c r="G77" i="12"/>
  <c r="G69" i="12"/>
  <c r="G61" i="12"/>
  <c r="G53" i="12"/>
  <c r="G45" i="12"/>
  <c r="G37" i="12"/>
  <c r="G29" i="12"/>
  <c r="G21" i="12"/>
  <c r="G13" i="12"/>
  <c r="G14" i="12"/>
  <c r="A124" i="12"/>
  <c r="A126" i="11"/>
  <c r="A124" i="13"/>
  <c r="A124" i="8"/>
  <c r="A137" i="6"/>
  <c r="A128" i="5"/>
  <c r="A131" i="4"/>
  <c r="A210" i="13"/>
  <c r="A210" i="8"/>
  <c r="A223" i="6"/>
  <c r="A212" i="11"/>
  <c r="A210" i="12"/>
  <c r="A214" i="5"/>
  <c r="A217" i="4"/>
  <c r="A216" i="7"/>
  <c r="A202" i="12"/>
  <c r="A215" i="6"/>
  <c r="A202" i="13"/>
  <c r="A204" i="11"/>
  <c r="A202" i="8"/>
  <c r="A206" i="5"/>
  <c r="A209" i="4"/>
  <c r="A208" i="7"/>
  <c r="A196" i="11"/>
  <c r="A194" i="13"/>
  <c r="A194" i="8"/>
  <c r="A207" i="6"/>
  <c r="A194" i="12"/>
  <c r="A198" i="5"/>
  <c r="A201" i="4"/>
  <c r="A200" i="7"/>
  <c r="A188" i="11"/>
  <c r="A186" i="12"/>
  <c r="A199" i="6"/>
  <c r="A186" i="13"/>
  <c r="A186" i="8"/>
  <c r="A190" i="5"/>
  <c r="A193" i="4"/>
  <c r="A192" i="7"/>
  <c r="A178" i="13"/>
  <c r="A178" i="12"/>
  <c r="A178" i="8"/>
  <c r="A191" i="6"/>
  <c r="A180" i="11"/>
  <c r="A182" i="5"/>
  <c r="A185" i="4"/>
  <c r="A184" i="7"/>
  <c r="A172" i="11"/>
  <c r="A170" i="12"/>
  <c r="A170" i="13"/>
  <c r="A183" i="6"/>
  <c r="A170" i="8"/>
  <c r="A174" i="5"/>
  <c r="A177" i="4"/>
  <c r="A176" i="7"/>
  <c r="A162" i="12"/>
  <c r="A162" i="8"/>
  <c r="A175" i="6"/>
  <c r="A162" i="13"/>
  <c r="A164" i="11"/>
  <c r="A166" i="5"/>
  <c r="A169" i="4"/>
  <c r="A168" i="7"/>
  <c r="A156" i="11"/>
  <c r="A154" i="13"/>
  <c r="A154" i="12"/>
  <c r="A167" i="6"/>
  <c r="A154" i="8"/>
  <c r="A158" i="5"/>
  <c r="A161" i="4"/>
  <c r="A160" i="7"/>
  <c r="A146" i="13"/>
  <c r="A146" i="8"/>
  <c r="A159" i="6"/>
  <c r="A148" i="11"/>
  <c r="A146" i="12"/>
  <c r="A150" i="5"/>
  <c r="A153" i="4"/>
  <c r="A152" i="7"/>
  <c r="A138" i="12"/>
  <c r="A140" i="11"/>
  <c r="A151" i="6"/>
  <c r="A138" i="8"/>
  <c r="A138" i="13"/>
  <c r="A142" i="5"/>
  <c r="A145" i="4"/>
  <c r="A144" i="7"/>
  <c r="A132" i="11"/>
  <c r="A130" i="13"/>
  <c r="A130" i="8"/>
  <c r="A143" i="6"/>
  <c r="A130" i="12"/>
  <c r="A134" i="5"/>
  <c r="A137" i="4"/>
  <c r="A136" i="7"/>
  <c r="A124" i="11"/>
  <c r="A122" i="13"/>
  <c r="A122" i="12"/>
  <c r="A122" i="8"/>
  <c r="A135" i="6"/>
  <c r="A126" i="5"/>
  <c r="A129" i="4"/>
  <c r="A128" i="7"/>
  <c r="A114" i="13"/>
  <c r="A114" i="12"/>
  <c r="A116" i="11"/>
  <c r="A114" i="8"/>
  <c r="A127" i="6"/>
  <c r="A118" i="5"/>
  <c r="A121" i="4"/>
  <c r="A120" i="7"/>
  <c r="A108" i="11"/>
  <c r="A106" i="12"/>
  <c r="A119" i="6"/>
  <c r="A106" i="13"/>
  <c r="A106" i="8"/>
  <c r="A110" i="5"/>
  <c r="A113" i="4"/>
  <c r="A112" i="7"/>
  <c r="A98" i="8"/>
  <c r="A98" i="13"/>
  <c r="A100" i="11"/>
  <c r="A111" i="6"/>
  <c r="A98" i="12"/>
  <c r="A105" i="4"/>
  <c r="A102" i="5"/>
  <c r="A104" i="7"/>
  <c r="A92" i="11"/>
  <c r="A90" i="13"/>
  <c r="A90" i="12"/>
  <c r="A90" i="8"/>
  <c r="A103" i="6"/>
  <c r="A97" i="4"/>
  <c r="A94" i="5"/>
  <c r="A96" i="7"/>
  <c r="A82" i="8"/>
  <c r="A82" i="13"/>
  <c r="A84" i="11"/>
  <c r="A95" i="6"/>
  <c r="A82" i="12"/>
  <c r="A86" i="5"/>
  <c r="A89" i="4"/>
  <c r="A88" i="7"/>
  <c r="A74" i="8"/>
  <c r="A74" i="12"/>
  <c r="A87" i="6"/>
  <c r="A74" i="13"/>
  <c r="A76" i="11"/>
  <c r="A78" i="5"/>
  <c r="A81" i="4"/>
  <c r="A80" i="7"/>
  <c r="A66" i="8"/>
  <c r="A68" i="11"/>
  <c r="A66" i="13"/>
  <c r="A66" i="12"/>
  <c r="A79" i="6"/>
  <c r="A70" i="5"/>
  <c r="A73" i="4"/>
  <c r="A72" i="7"/>
  <c r="A58" i="8"/>
  <c r="A60" i="11"/>
  <c r="A58" i="12"/>
  <c r="A58" i="13"/>
  <c r="A71" i="6"/>
  <c r="A62" i="5"/>
  <c r="A65" i="4"/>
  <c r="A64" i="7"/>
  <c r="A50" i="8"/>
  <c r="A50" i="13"/>
  <c r="A50" i="12"/>
  <c r="A63" i="6"/>
  <c r="A52" i="11"/>
  <c r="A54" i="5"/>
  <c r="A57" i="4"/>
  <c r="A56" i="7"/>
  <c r="A42" i="8"/>
  <c r="A44" i="11"/>
  <c r="A42" i="13"/>
  <c r="A42" i="12"/>
  <c r="A55" i="6"/>
  <c r="A46" i="5"/>
  <c r="A49" i="4"/>
  <c r="A48" i="7"/>
  <c r="A34" i="8"/>
  <c r="A34" i="13"/>
  <c r="A47" i="6"/>
  <c r="A34" i="12"/>
  <c r="A36" i="11"/>
  <c r="A38" i="5"/>
  <c r="A41" i="4"/>
  <c r="A40" i="7"/>
  <c r="A26" i="8"/>
  <c r="A28" i="11"/>
  <c r="A26" i="13"/>
  <c r="A26" i="12"/>
  <c r="A39" i="6"/>
  <c r="A33" i="4"/>
  <c r="A30" i="5"/>
  <c r="A32" i="7"/>
  <c r="A18" i="8"/>
  <c r="A18" i="13"/>
  <c r="A20" i="11"/>
  <c r="A18" i="12"/>
  <c r="A31" i="6"/>
  <c r="A22" i="5"/>
  <c r="A25" i="4"/>
  <c r="A24" i="7"/>
  <c r="A211" i="3"/>
  <c r="A190" i="3"/>
  <c r="A179" i="3"/>
  <c r="A158" i="3"/>
  <c r="A147" i="3"/>
  <c r="A126" i="3"/>
  <c r="A115" i="3"/>
  <c r="A94" i="3"/>
  <c r="A83" i="3"/>
  <c r="A62" i="3"/>
  <c r="A51" i="3"/>
  <c r="A30" i="3"/>
  <c r="A19" i="3"/>
  <c r="A209" i="13"/>
  <c r="A211" i="11"/>
  <c r="A209" i="12"/>
  <c r="A209" i="8"/>
  <c r="A222" i="6"/>
  <c r="A216" i="4"/>
  <c r="A213" i="5"/>
  <c r="A212" i="3"/>
  <c r="A201" i="13"/>
  <c r="A203" i="11"/>
  <c r="A201" i="8"/>
  <c r="A201" i="12"/>
  <c r="A214" i="6"/>
  <c r="A208" i="4"/>
  <c r="A205" i="5"/>
  <c r="A204" i="3"/>
  <c r="A193" i="13"/>
  <c r="A195" i="11"/>
  <c r="A193" i="12"/>
  <c r="A193" i="8"/>
  <c r="A200" i="4"/>
  <c r="A206" i="6"/>
  <c r="A197" i="5"/>
  <c r="A196" i="3"/>
  <c r="A185" i="13"/>
  <c r="A185" i="8"/>
  <c r="A187" i="11"/>
  <c r="A198" i="6"/>
  <c r="A185" i="12"/>
  <c r="A192" i="4"/>
  <c r="A189" i="5"/>
  <c r="A188" i="3"/>
  <c r="A177" i="13"/>
  <c r="A177" i="12"/>
  <c r="A177" i="8"/>
  <c r="A179" i="11"/>
  <c r="A190" i="6"/>
  <c r="A184" i="4"/>
  <c r="A181" i="5"/>
  <c r="A180" i="3"/>
  <c r="A169" i="13"/>
  <c r="A171" i="11"/>
  <c r="A169" i="12"/>
  <c r="A169" i="8"/>
  <c r="A182" i="6"/>
  <c r="A176" i="4"/>
  <c r="A173" i="5"/>
  <c r="A172" i="3"/>
  <c r="A161" i="13"/>
  <c r="A163" i="11"/>
  <c r="A161" i="12"/>
  <c r="A161" i="8"/>
  <c r="A174" i="6"/>
  <c r="A168" i="4"/>
  <c r="A165" i="5"/>
  <c r="A164" i="3"/>
  <c r="A153" i="13"/>
  <c r="A153" i="12"/>
  <c r="A153" i="8"/>
  <c r="A155" i="11"/>
  <c r="A166" i="6"/>
  <c r="A160" i="4"/>
  <c r="A157" i="5"/>
  <c r="A156" i="3"/>
  <c r="A145" i="13"/>
  <c r="A147" i="11"/>
  <c r="A145" i="12"/>
  <c r="A145" i="8"/>
  <c r="A158" i="6"/>
  <c r="A152" i="4"/>
  <c r="A149" i="5"/>
  <c r="A148" i="3"/>
  <c r="A137" i="13"/>
  <c r="A137" i="12"/>
  <c r="A137" i="8"/>
  <c r="A150" i="6"/>
  <c r="A139" i="11"/>
  <c r="A144" i="4"/>
  <c r="A141" i="5"/>
  <c r="A140" i="3"/>
  <c r="A129" i="13"/>
  <c r="A131" i="11"/>
  <c r="A129" i="12"/>
  <c r="A129" i="8"/>
  <c r="A142" i="6"/>
  <c r="A136" i="4"/>
  <c r="A133" i="5"/>
  <c r="A132" i="3"/>
  <c r="A121" i="13"/>
  <c r="A123" i="11"/>
  <c r="A121" i="12"/>
  <c r="A121" i="8"/>
  <c r="A134" i="6"/>
  <c r="A128" i="4"/>
  <c r="A125" i="5"/>
  <c r="A124" i="3"/>
  <c r="A113" i="13"/>
  <c r="A113" i="12"/>
  <c r="A115" i="11"/>
  <c r="A113" i="8"/>
  <c r="A126" i="6"/>
  <c r="A120" i="4"/>
  <c r="A117" i="5"/>
  <c r="A116" i="3"/>
  <c r="A105" i="13"/>
  <c r="A107" i="11"/>
  <c r="A105" i="8"/>
  <c r="A105" i="12"/>
  <c r="A118" i="6"/>
  <c r="A112" i="4"/>
  <c r="A109" i="5"/>
  <c r="A108" i="3"/>
  <c r="A97" i="13"/>
  <c r="A99" i="11"/>
  <c r="A97" i="8"/>
  <c r="A110" i="6"/>
  <c r="A97" i="12"/>
  <c r="A101" i="5"/>
  <c r="A104" i="4"/>
  <c r="A100" i="3"/>
  <c r="A89" i="13"/>
  <c r="A89" i="12"/>
  <c r="A91" i="11"/>
  <c r="A89" i="8"/>
  <c r="A102" i="6"/>
  <c r="A96" i="4"/>
  <c r="A93" i="5"/>
  <c r="A92" i="3"/>
  <c r="A81" i="13"/>
  <c r="A83" i="11"/>
  <c r="A81" i="12"/>
  <c r="A81" i="8"/>
  <c r="A94" i="6"/>
  <c r="A88" i="4"/>
  <c r="A85" i="5"/>
  <c r="A84" i="3"/>
  <c r="A73" i="13"/>
  <c r="A73" i="8"/>
  <c r="A75" i="11"/>
  <c r="A73" i="12"/>
  <c r="A86" i="6"/>
  <c r="A77" i="5"/>
  <c r="A80" i="4"/>
  <c r="A76" i="3"/>
  <c r="A65" i="13"/>
  <c r="A67" i="11"/>
  <c r="A65" i="12"/>
  <c r="A65" i="8"/>
  <c r="A78" i="6"/>
  <c r="A72" i="4"/>
  <c r="A69" i="5"/>
  <c r="A68" i="3"/>
  <c r="A57" i="13"/>
  <c r="A59" i="11"/>
  <c r="A70" i="6"/>
  <c r="A57" i="12"/>
  <c r="A57" i="8"/>
  <c r="A61" i="5"/>
  <c r="A64" i="4"/>
  <c r="A60" i="3"/>
  <c r="A49" i="13"/>
  <c r="A49" i="12"/>
  <c r="A62" i="6"/>
  <c r="A51" i="11"/>
  <c r="A49" i="8"/>
  <c r="A56" i="4"/>
  <c r="A53" i="5"/>
  <c r="A52" i="3"/>
  <c r="A41" i="13"/>
  <c r="A43" i="11"/>
  <c r="A41" i="8"/>
  <c r="A41" i="12"/>
  <c r="A54" i="6"/>
  <c r="A48" i="4"/>
  <c r="A45" i="5"/>
  <c r="A44" i="3"/>
  <c r="A33" i="13"/>
  <c r="A35" i="11"/>
  <c r="A33" i="12"/>
  <c r="A33" i="8"/>
  <c r="A37" i="5"/>
  <c r="A40" i="4"/>
  <c r="A46" i="6"/>
  <c r="A36" i="3"/>
  <c r="A25" i="13"/>
  <c r="A25" i="12"/>
  <c r="A38" i="6"/>
  <c r="A25" i="8"/>
  <c r="A27" i="11"/>
  <c r="A32" i="4"/>
  <c r="A29" i="5"/>
  <c r="A28" i="3"/>
  <c r="A20" i="3"/>
  <c r="A199" i="3"/>
  <c r="A167" i="3"/>
  <c r="A135" i="3"/>
  <c r="A103" i="3"/>
  <c r="A71" i="3"/>
  <c r="A39" i="3"/>
  <c r="A191" i="7"/>
  <c r="A159" i="7"/>
  <c r="A127" i="7"/>
  <c r="A95" i="7"/>
  <c r="A63" i="7"/>
  <c r="A31" i="7"/>
  <c r="A208" i="13"/>
  <c r="A208" i="12"/>
  <c r="A210" i="11"/>
  <c r="A208" i="8"/>
  <c r="A221" i="6"/>
  <c r="A215" i="4"/>
  <c r="A212" i="5"/>
  <c r="A200" i="13"/>
  <c r="A200" i="12"/>
  <c r="A202" i="11"/>
  <c r="A200" i="8"/>
  <c r="A213" i="6"/>
  <c r="A207" i="4"/>
  <c r="A204" i="5"/>
  <c r="A192" i="13"/>
  <c r="A192" i="12"/>
  <c r="A194" i="11"/>
  <c r="A192" i="8"/>
  <c r="A205" i="6"/>
  <c r="A199" i="4"/>
  <c r="A196" i="5"/>
  <c r="A184" i="13"/>
  <c r="A184" i="12"/>
  <c r="A186" i="11"/>
  <c r="A184" i="8"/>
  <c r="A197" i="6"/>
  <c r="A191" i="4"/>
  <c r="A188" i="5"/>
  <c r="A176" i="13"/>
  <c r="A176" i="12"/>
  <c r="A178" i="11"/>
  <c r="A189" i="6"/>
  <c r="A176" i="8"/>
  <c r="A183" i="4"/>
  <c r="A180" i="5"/>
  <c r="A152" i="13"/>
  <c r="A152" i="12"/>
  <c r="A152" i="8"/>
  <c r="A154" i="11"/>
  <c r="A165" i="6"/>
  <c r="A159" i="4"/>
  <c r="A156" i="5"/>
  <c r="A144" i="13"/>
  <c r="A144" i="12"/>
  <c r="A146" i="11"/>
  <c r="A144" i="8"/>
  <c r="A157" i="6"/>
  <c r="A151" i="4"/>
  <c r="A148" i="5"/>
  <c r="A136" i="13"/>
  <c r="A136" i="12"/>
  <c r="A138" i="11"/>
  <c r="A136" i="8"/>
  <c r="A149" i="6"/>
  <c r="A143" i="4"/>
  <c r="A140" i="5"/>
  <c r="A128" i="13"/>
  <c r="A128" i="12"/>
  <c r="A141" i="6"/>
  <c r="A130" i="11"/>
  <c r="A135" i="4"/>
  <c r="A128" i="8"/>
  <c r="A132" i="5"/>
  <c r="A120" i="13"/>
  <c r="A120" i="12"/>
  <c r="A122" i="11"/>
  <c r="A120" i="8"/>
  <c r="A133" i="6"/>
  <c r="A127" i="4"/>
  <c r="A124" i="5"/>
  <c r="A112" i="13"/>
  <c r="A112" i="12"/>
  <c r="A125" i="6"/>
  <c r="A114" i="11"/>
  <c r="A112" i="8"/>
  <c r="A119" i="4"/>
  <c r="A116" i="5"/>
  <c r="A104" i="13"/>
  <c r="A104" i="12"/>
  <c r="A106" i="11"/>
  <c r="A104" i="8"/>
  <c r="A117" i="6"/>
  <c r="A108" i="5"/>
  <c r="A111" i="4"/>
  <c r="A96" i="13"/>
  <c r="A96" i="12"/>
  <c r="A109" i="6"/>
  <c r="A98" i="11"/>
  <c r="A96" i="8"/>
  <c r="A100" i="5"/>
  <c r="A103" i="4"/>
  <c r="A88" i="13"/>
  <c r="A88" i="12"/>
  <c r="A90" i="11"/>
  <c r="A88" i="8"/>
  <c r="A101" i="6"/>
  <c r="A92" i="5"/>
  <c r="A95" i="4"/>
  <c r="A80" i="13"/>
  <c r="A80" i="12"/>
  <c r="A82" i="11"/>
  <c r="A80" i="8"/>
  <c r="A93" i="6"/>
  <c r="A84" i="5"/>
  <c r="A87" i="4"/>
  <c r="A72" i="13"/>
  <c r="A72" i="12"/>
  <c r="A72" i="8"/>
  <c r="A74" i="11"/>
  <c r="A76" i="5"/>
  <c r="A85" i="6"/>
  <c r="A79" i="4"/>
  <c r="A64" i="13"/>
  <c r="A64" i="12"/>
  <c r="A64" i="8"/>
  <c r="A66" i="11"/>
  <c r="A77" i="6"/>
  <c r="A68" i="5"/>
  <c r="A71" i="4"/>
  <c r="A56" i="13"/>
  <c r="A56" i="12"/>
  <c r="A58" i="11"/>
  <c r="A56" i="8"/>
  <c r="A69" i="6"/>
  <c r="A60" i="5"/>
  <c r="A63" i="4"/>
  <c r="A48" i="13"/>
  <c r="A48" i="12"/>
  <c r="A50" i="11"/>
  <c r="A48" i="8"/>
  <c r="A61" i="6"/>
  <c r="A52" i="5"/>
  <c r="A55" i="4"/>
  <c r="A40" i="13"/>
  <c r="A40" i="12"/>
  <c r="A42" i="11"/>
  <c r="A40" i="8"/>
  <c r="A53" i="6"/>
  <c r="A44" i="5"/>
  <c r="A47" i="4"/>
  <c r="A32" i="13"/>
  <c r="A32" i="12"/>
  <c r="A32" i="8"/>
  <c r="A34" i="11"/>
  <c r="A45" i="6"/>
  <c r="A36" i="5"/>
  <c r="A39" i="4"/>
  <c r="A24" i="13"/>
  <c r="A24" i="12"/>
  <c r="A24" i="8"/>
  <c r="A37" i="6"/>
  <c r="A26" i="11"/>
  <c r="A28" i="5"/>
  <c r="A31" i="4"/>
  <c r="A16" i="13"/>
  <c r="A16" i="12"/>
  <c r="A18" i="11"/>
  <c r="A16" i="8"/>
  <c r="A29" i="6"/>
  <c r="A20" i="5"/>
  <c r="A23" i="4"/>
  <c r="A187" i="3"/>
  <c r="A155" i="3"/>
  <c r="A123" i="3"/>
  <c r="A91" i="3"/>
  <c r="A59" i="3"/>
  <c r="A27" i="3"/>
  <c r="A190" i="7"/>
  <c r="A158" i="7"/>
  <c r="A126" i="7"/>
  <c r="A94" i="7"/>
  <c r="A62" i="7"/>
  <c r="A30" i="7"/>
  <c r="A160" i="13"/>
  <c r="A160" i="12"/>
  <c r="A162" i="11"/>
  <c r="A160" i="8"/>
  <c r="A173" i="6"/>
  <c r="A167" i="4"/>
  <c r="A164" i="5"/>
  <c r="A14" i="13"/>
  <c r="A14" i="8"/>
  <c r="A16" i="11"/>
  <c r="A14" i="12"/>
  <c r="A27" i="6"/>
  <c r="A18" i="5"/>
  <c r="A21" i="4"/>
  <c r="A20" i="7"/>
  <c r="A209" i="11"/>
  <c r="A207" i="8"/>
  <c r="A207" i="13"/>
  <c r="A207" i="12"/>
  <c r="A220" i="6"/>
  <c r="A214" i="4"/>
  <c r="A211" i="5"/>
  <c r="A201" i="11"/>
  <c r="A199" i="8"/>
  <c r="A199" i="13"/>
  <c r="A199" i="12"/>
  <c r="A212" i="6"/>
  <c r="A206" i="4"/>
  <c r="A203" i="5"/>
  <c r="A193" i="11"/>
  <c r="A191" i="13"/>
  <c r="A191" i="12"/>
  <c r="A191" i="8"/>
  <c r="A204" i="6"/>
  <c r="A198" i="4"/>
  <c r="A195" i="5"/>
  <c r="A185" i="11"/>
  <c r="A183" i="13"/>
  <c r="A183" i="12"/>
  <c r="A183" i="8"/>
  <c r="A196" i="6"/>
  <c r="A190" i="4"/>
  <c r="A187" i="5"/>
  <c r="A177" i="11"/>
  <c r="A175" i="8"/>
  <c r="A175" i="13"/>
  <c r="A175" i="12"/>
  <c r="A188" i="6"/>
  <c r="A182" i="4"/>
  <c r="A179" i="5"/>
  <c r="A169" i="11"/>
  <c r="A167" i="13"/>
  <c r="A167" i="12"/>
  <c r="A167" i="8"/>
  <c r="A180" i="6"/>
  <c r="A174" i="4"/>
  <c r="A171" i="5"/>
  <c r="A161" i="11"/>
  <c r="A159" i="8"/>
  <c r="A159" i="13"/>
  <c r="A172" i="6"/>
  <c r="A159" i="12"/>
  <c r="A166" i="4"/>
  <c r="A163" i="5"/>
  <c r="A153" i="11"/>
  <c r="A151" i="13"/>
  <c r="A151" i="12"/>
  <c r="A151" i="8"/>
  <c r="A164" i="6"/>
  <c r="A158" i="4"/>
  <c r="A155" i="5"/>
  <c r="A145" i="11"/>
  <c r="A143" i="8"/>
  <c r="A143" i="13"/>
  <c r="A143" i="12"/>
  <c r="A156" i="6"/>
  <c r="A150" i="4"/>
  <c r="A147" i="5"/>
  <c r="A129" i="11"/>
  <c r="A127" i="13"/>
  <c r="A127" i="12"/>
  <c r="A127" i="8"/>
  <c r="A140" i="6"/>
  <c r="A134" i="4"/>
  <c r="A131" i="5"/>
  <c r="A121" i="11"/>
  <c r="A119" i="13"/>
  <c r="A119" i="12"/>
  <c r="A119" i="8"/>
  <c r="A132" i="6"/>
  <c r="A126" i="4"/>
  <c r="A123" i="5"/>
  <c r="A113" i="11"/>
  <c r="A111" i="8"/>
  <c r="A111" i="12"/>
  <c r="A124" i="6"/>
  <c r="A111" i="13"/>
  <c r="A115" i="5"/>
  <c r="A118" i="4"/>
  <c r="A105" i="11"/>
  <c r="A103" i="13"/>
  <c r="A103" i="12"/>
  <c r="A103" i="8"/>
  <c r="A116" i="6"/>
  <c r="A107" i="5"/>
  <c r="A110" i="4"/>
  <c r="A97" i="11"/>
  <c r="A95" i="8"/>
  <c r="A95" i="13"/>
  <c r="A95" i="12"/>
  <c r="A99" i="5"/>
  <c r="A108" i="6"/>
  <c r="A102" i="4"/>
  <c r="A89" i="11"/>
  <c r="A87" i="13"/>
  <c r="A87" i="12"/>
  <c r="A87" i="8"/>
  <c r="A100" i="6"/>
  <c r="A91" i="5"/>
  <c r="A94" i="4"/>
  <c r="A81" i="11"/>
  <c r="A79" i="13"/>
  <c r="A92" i="6"/>
  <c r="A79" i="12"/>
  <c r="A79" i="8"/>
  <c r="A83" i="5"/>
  <c r="A86" i="4"/>
  <c r="A73" i="11"/>
  <c r="A71" i="13"/>
  <c r="A71" i="12"/>
  <c r="A71" i="8"/>
  <c r="A84" i="6"/>
  <c r="A75" i="5"/>
  <c r="A78" i="4"/>
  <c r="A65" i="11"/>
  <c r="A63" i="13"/>
  <c r="A63" i="12"/>
  <c r="A63" i="8"/>
  <c r="A76" i="6"/>
  <c r="A67" i="5"/>
  <c r="A70" i="4"/>
  <c r="A57" i="11"/>
  <c r="A55" i="13"/>
  <c r="A55" i="12"/>
  <c r="A68" i="6"/>
  <c r="A55" i="8"/>
  <c r="A59" i="5"/>
  <c r="A62" i="4"/>
  <c r="A49" i="11"/>
  <c r="A47" i="8"/>
  <c r="A47" i="13"/>
  <c r="A47" i="12"/>
  <c r="A60" i="6"/>
  <c r="A51" i="5"/>
  <c r="A54" i="4"/>
  <c r="A41" i="11"/>
  <c r="A39" i="13"/>
  <c r="A39" i="12"/>
  <c r="A39" i="8"/>
  <c r="A52" i="6"/>
  <c r="A43" i="5"/>
  <c r="A46" i="4"/>
  <c r="A33" i="11"/>
  <c r="A31" i="8"/>
  <c r="A31" i="13"/>
  <c r="A44" i="6"/>
  <c r="A31" i="12"/>
  <c r="A35" i="5"/>
  <c r="A38" i="4"/>
  <c r="A25" i="11"/>
  <c r="A23" i="13"/>
  <c r="A23" i="12"/>
  <c r="A36" i="6"/>
  <c r="A23" i="8"/>
  <c r="A27" i="5"/>
  <c r="A30" i="4"/>
  <c r="A15" i="13"/>
  <c r="A17" i="11"/>
  <c r="A15" i="12"/>
  <c r="A28" i="6"/>
  <c r="A15" i="8"/>
  <c r="A19" i="5"/>
  <c r="A22" i="4"/>
  <c r="A17" i="3"/>
  <c r="A207" i="3"/>
  <c r="A186" i="3"/>
  <c r="A175" i="3"/>
  <c r="A154" i="3"/>
  <c r="A143" i="3"/>
  <c r="A122" i="3"/>
  <c r="A111" i="3"/>
  <c r="A90" i="3"/>
  <c r="A79" i="3"/>
  <c r="A58" i="3"/>
  <c r="A47" i="3"/>
  <c r="A26" i="3"/>
  <c r="A199" i="7"/>
  <c r="A189" i="7"/>
  <c r="A167" i="7"/>
  <c r="A157" i="7"/>
  <c r="A135" i="7"/>
  <c r="A125" i="7"/>
  <c r="A103" i="7"/>
  <c r="A93" i="7"/>
  <c r="A71" i="7"/>
  <c r="A61" i="7"/>
  <c r="A39" i="7"/>
  <c r="A29" i="7"/>
  <c r="A168" i="13"/>
  <c r="A168" i="12"/>
  <c r="A170" i="11"/>
  <c r="A168" i="8"/>
  <c r="A181" i="6"/>
  <c r="A175" i="4"/>
  <c r="A172" i="5"/>
  <c r="A137" i="11"/>
  <c r="A135" i="8"/>
  <c r="A135" i="12"/>
  <c r="A135" i="13"/>
  <c r="A148" i="6"/>
  <c r="A142" i="4"/>
  <c r="A139" i="5"/>
  <c r="A208" i="11"/>
  <c r="A206" i="13"/>
  <c r="A206" i="12"/>
  <c r="A206" i="8"/>
  <c r="A219" i="6"/>
  <c r="A210" i="5"/>
  <c r="A213" i="4"/>
  <c r="A212" i="7"/>
  <c r="A198" i="13"/>
  <c r="A200" i="11"/>
  <c r="A198" i="8"/>
  <c r="A198" i="12"/>
  <c r="A211" i="6"/>
  <c r="A202" i="5"/>
  <c r="A205" i="4"/>
  <c r="A204" i="7"/>
  <c r="A190" i="13"/>
  <c r="A190" i="12"/>
  <c r="A192" i="11"/>
  <c r="A190" i="8"/>
  <c r="A203" i="6"/>
  <c r="A194" i="5"/>
  <c r="A197" i="4"/>
  <c r="A196" i="7"/>
  <c r="A184" i="11"/>
  <c r="A182" i="8"/>
  <c r="A182" i="13"/>
  <c r="A182" i="12"/>
  <c r="A195" i="6"/>
  <c r="A186" i="5"/>
  <c r="A189" i="4"/>
  <c r="A188" i="7"/>
  <c r="A176" i="11"/>
  <c r="A174" i="13"/>
  <c r="A174" i="12"/>
  <c r="A174" i="8"/>
  <c r="A178" i="5"/>
  <c r="A187" i="6"/>
  <c r="A181" i="4"/>
  <c r="A180" i="7"/>
  <c r="A166" i="13"/>
  <c r="A166" i="12"/>
  <c r="A168" i="11"/>
  <c r="A166" i="8"/>
  <c r="A179" i="6"/>
  <c r="A170" i="5"/>
  <c r="A173" i="4"/>
  <c r="A172" i="7"/>
  <c r="A160" i="11"/>
  <c r="A158" i="13"/>
  <c r="A158" i="12"/>
  <c r="A158" i="8"/>
  <c r="A171" i="6"/>
  <c r="A162" i="5"/>
  <c r="A165" i="4"/>
  <c r="A164" i="7"/>
  <c r="A150" i="8"/>
  <c r="A150" i="13"/>
  <c r="A152" i="11"/>
  <c r="A150" i="12"/>
  <c r="A163" i="6"/>
  <c r="A154" i="5"/>
  <c r="A157" i="4"/>
  <c r="A156" i="7"/>
  <c r="A144" i="11"/>
  <c r="A142" i="13"/>
  <c r="A142" i="12"/>
  <c r="A142" i="8"/>
  <c r="A155" i="6"/>
  <c r="A146" i="5"/>
  <c r="A149" i="4"/>
  <c r="A148" i="7"/>
  <c r="A147" i="6"/>
  <c r="A134" i="8"/>
  <c r="A134" i="13"/>
  <c r="A136" i="11"/>
  <c r="A134" i="12"/>
  <c r="A138" i="5"/>
  <c r="A141" i="4"/>
  <c r="A140" i="7"/>
  <c r="A126" i="13"/>
  <c r="A126" i="12"/>
  <c r="A139" i="6"/>
  <c r="A128" i="11"/>
  <c r="A126" i="8"/>
  <c r="A130" i="5"/>
  <c r="A133" i="4"/>
  <c r="A132" i="7"/>
  <c r="A120" i="11"/>
  <c r="A131" i="6"/>
  <c r="A118" i="13"/>
  <c r="A118" i="12"/>
  <c r="A118" i="8"/>
  <c r="A122" i="5"/>
  <c r="A125" i="4"/>
  <c r="A124" i="7"/>
  <c r="A112" i="11"/>
  <c r="A123" i="6"/>
  <c r="A110" i="12"/>
  <c r="A110" i="13"/>
  <c r="A110" i="8"/>
  <c r="A114" i="5"/>
  <c r="A117" i="4"/>
  <c r="A116" i="7"/>
  <c r="A102" i="13"/>
  <c r="A102" i="12"/>
  <c r="A115" i="6"/>
  <c r="A102" i="8"/>
  <c r="A104" i="11"/>
  <c r="A106" i="5"/>
  <c r="A109" i="4"/>
  <c r="A108" i="7"/>
  <c r="A96" i="11"/>
  <c r="A94" i="13"/>
  <c r="A94" i="12"/>
  <c r="A107" i="6"/>
  <c r="A94" i="8"/>
  <c r="A98" i="5"/>
  <c r="A101" i="4"/>
  <c r="A100" i="7"/>
  <c r="A99" i="6"/>
  <c r="A86" i="12"/>
  <c r="A86" i="8"/>
  <c r="A86" i="13"/>
  <c r="A90" i="5"/>
  <c r="A88" i="11"/>
  <c r="A93" i="4"/>
  <c r="A92" i="7"/>
  <c r="A78" i="8"/>
  <c r="A80" i="11"/>
  <c r="A78" i="13"/>
  <c r="A78" i="12"/>
  <c r="A91" i="6"/>
  <c r="A82" i="5"/>
  <c r="A85" i="4"/>
  <c r="A84" i="7"/>
  <c r="A70" i="8"/>
  <c r="A83" i="6"/>
  <c r="A70" i="13"/>
  <c r="A72" i="11"/>
  <c r="A70" i="12"/>
  <c r="A74" i="5"/>
  <c r="A77" i="4"/>
  <c r="A76" i="7"/>
  <c r="A62" i="8"/>
  <c r="A62" i="13"/>
  <c r="A62" i="12"/>
  <c r="A75" i="6"/>
  <c r="A64" i="11"/>
  <c r="A66" i="5"/>
  <c r="A69" i="4"/>
  <c r="A68" i="7"/>
  <c r="A54" i="8"/>
  <c r="A56" i="11"/>
  <c r="A54" i="13"/>
  <c r="A67" i="6"/>
  <c r="A54" i="12"/>
  <c r="A58" i="5"/>
  <c r="A61" i="4"/>
  <c r="A60" i="7"/>
  <c r="A46" i="8"/>
  <c r="A46" i="13"/>
  <c r="A48" i="11"/>
  <c r="A59" i="6"/>
  <c r="A46" i="12"/>
  <c r="A50" i="5"/>
  <c r="A53" i="4"/>
  <c r="A52" i="7"/>
  <c r="A38" i="8"/>
  <c r="A38" i="13"/>
  <c r="A38" i="12"/>
  <c r="A51" i="6"/>
  <c r="A40" i="11"/>
  <c r="A42" i="5"/>
  <c r="A45" i="4"/>
  <c r="A44" i="7"/>
  <c r="A30" i="8"/>
  <c r="A32" i="11"/>
  <c r="A30" i="13"/>
  <c r="A30" i="12"/>
  <c r="A43" i="6"/>
  <c r="A34" i="5"/>
  <c r="A37" i="4"/>
  <c r="A36" i="7"/>
  <c r="A22" i="8"/>
  <c r="A35" i="6"/>
  <c r="A22" i="13"/>
  <c r="A24" i="11"/>
  <c r="A22" i="12"/>
  <c r="A26" i="5"/>
  <c r="A29" i="4"/>
  <c r="A28" i="7"/>
  <c r="A206" i="3"/>
  <c r="A195" i="3"/>
  <c r="A185" i="3"/>
  <c r="A174" i="3"/>
  <c r="A163" i="3"/>
  <c r="A153" i="3"/>
  <c r="A142" i="3"/>
  <c r="A131" i="3"/>
  <c r="A121" i="3"/>
  <c r="A110" i="3"/>
  <c r="A99" i="3"/>
  <c r="A89" i="3"/>
  <c r="A78" i="3"/>
  <c r="A67" i="3"/>
  <c r="A57" i="3"/>
  <c r="A46" i="3"/>
  <c r="A35" i="3"/>
  <c r="A25" i="3"/>
  <c r="A198" i="7"/>
  <c r="A166" i="7"/>
  <c r="A134" i="7"/>
  <c r="A102" i="7"/>
  <c r="A70" i="7"/>
  <c r="A38" i="7"/>
  <c r="A213" i="12"/>
  <c r="A213" i="8"/>
  <c r="A215" i="11"/>
  <c r="A226" i="6"/>
  <c r="A213" i="13"/>
  <c r="A217" i="5"/>
  <c r="A220" i="4"/>
  <c r="A216" i="3"/>
  <c r="A205" i="12"/>
  <c r="A205" i="13"/>
  <c r="A205" i="8"/>
  <c r="A218" i="6"/>
  <c r="A207" i="11"/>
  <c r="A209" i="5"/>
  <c r="A208" i="3"/>
  <c r="A212" i="4"/>
  <c r="A197" i="12"/>
  <c r="A199" i="11"/>
  <c r="A197" i="8"/>
  <c r="A197" i="13"/>
  <c r="A210" i="6"/>
  <c r="A201" i="5"/>
  <c r="A204" i="4"/>
  <c r="A200" i="3"/>
  <c r="A189" i="12"/>
  <c r="A189" i="8"/>
  <c r="A202" i="6"/>
  <c r="A191" i="11"/>
  <c r="A189" i="13"/>
  <c r="A193" i="5"/>
  <c r="A196" i="4"/>
  <c r="A192" i="3"/>
  <c r="A181" i="12"/>
  <c r="A183" i="11"/>
  <c r="A181" i="13"/>
  <c r="A181" i="8"/>
  <c r="A194" i="6"/>
  <c r="A185" i="5"/>
  <c r="A184" i="3"/>
  <c r="A188" i="4"/>
  <c r="A173" i="12"/>
  <c r="A173" i="8"/>
  <c r="A173" i="13"/>
  <c r="A175" i="11"/>
  <c r="A186" i="6"/>
  <c r="A177" i="5"/>
  <c r="A180" i="4"/>
  <c r="A176" i="3"/>
  <c r="A165" i="12"/>
  <c r="A165" i="13"/>
  <c r="A165" i="8"/>
  <c r="A167" i="11"/>
  <c r="A178" i="6"/>
  <c r="A169" i="5"/>
  <c r="A168" i="3"/>
  <c r="A172" i="4"/>
  <c r="A157" i="12"/>
  <c r="A159" i="11"/>
  <c r="A157" i="8"/>
  <c r="A157" i="13"/>
  <c r="A170" i="6"/>
  <c r="A161" i="5"/>
  <c r="A160" i="3"/>
  <c r="A164" i="4"/>
  <c r="A149" i="12"/>
  <c r="A149" i="8"/>
  <c r="A151" i="11"/>
  <c r="A149" i="13"/>
  <c r="A162" i="6"/>
  <c r="A153" i="5"/>
  <c r="A156" i="4"/>
  <c r="A152" i="3"/>
  <c r="A141" i="12"/>
  <c r="A141" i="13"/>
  <c r="A141" i="8"/>
  <c r="A143" i="11"/>
  <c r="A154" i="6"/>
  <c r="A145" i="5"/>
  <c r="A144" i="3"/>
  <c r="A148" i="4"/>
  <c r="A133" i="12"/>
  <c r="A135" i="11"/>
  <c r="A133" i="8"/>
  <c r="A133" i="13"/>
  <c r="A146" i="6"/>
  <c r="A137" i="5"/>
  <c r="A140" i="4"/>
  <c r="A136" i="3"/>
  <c r="A125" i="12"/>
  <c r="A125" i="8"/>
  <c r="A125" i="13"/>
  <c r="A127" i="11"/>
  <c r="A138" i="6"/>
  <c r="A129" i="5"/>
  <c r="A132" i="4"/>
  <c r="A128" i="3"/>
  <c r="A117" i="12"/>
  <c r="A119" i="11"/>
  <c r="A117" i="13"/>
  <c r="A117" i="8"/>
  <c r="A130" i="6"/>
  <c r="A121" i="5"/>
  <c r="A120" i="3"/>
  <c r="A124" i="4"/>
  <c r="A109" i="12"/>
  <c r="A109" i="8"/>
  <c r="A122" i="6"/>
  <c r="A109" i="13"/>
  <c r="A111" i="11"/>
  <c r="A113" i="5"/>
  <c r="A116" i="4"/>
  <c r="A112" i="3"/>
  <c r="A101" i="12"/>
  <c r="A101" i="13"/>
  <c r="A101" i="8"/>
  <c r="A103" i="11"/>
  <c r="A105" i="5"/>
  <c r="A104" i="3"/>
  <c r="A114" i="6"/>
  <c r="A108" i="4"/>
  <c r="A93" i="12"/>
  <c r="A95" i="11"/>
  <c r="A93" i="8"/>
  <c r="A93" i="13"/>
  <c r="A106" i="6"/>
  <c r="A97" i="5"/>
  <c r="A96" i="3"/>
  <c r="A100" i="4"/>
  <c r="A85" i="12"/>
  <c r="A85" i="8"/>
  <c r="A87" i="11"/>
  <c r="A98" i="6"/>
  <c r="A85" i="13"/>
  <c r="A89" i="5"/>
  <c r="A92" i="4"/>
  <c r="A88" i="3"/>
  <c r="A77" i="12"/>
  <c r="A77" i="13"/>
  <c r="A77" i="8"/>
  <c r="A90" i="6"/>
  <c r="A79" i="11"/>
  <c r="A81" i="5"/>
  <c r="A80" i="3"/>
  <c r="A84" i="4"/>
  <c r="A69" i="12"/>
  <c r="A71" i="11"/>
  <c r="A69" i="13"/>
  <c r="A69" i="8"/>
  <c r="A82" i="6"/>
  <c r="A73" i="5"/>
  <c r="A76" i="4"/>
  <c r="A72" i="3"/>
  <c r="A61" i="12"/>
  <c r="A61" i="8"/>
  <c r="A61" i="13"/>
  <c r="A63" i="11"/>
  <c r="A74" i="6"/>
  <c r="A65" i="5"/>
  <c r="A68" i="4"/>
  <c r="A64" i="3"/>
  <c r="A53" i="12"/>
  <c r="A55" i="11"/>
  <c r="A53" i="13"/>
  <c r="A53" i="8"/>
  <c r="A66" i="6"/>
  <c r="A57" i="5"/>
  <c r="A56" i="3"/>
  <c r="A60" i="4"/>
  <c r="A45" i="12"/>
  <c r="A45" i="8"/>
  <c r="A47" i="11"/>
  <c r="A45" i="13"/>
  <c r="A58" i="6"/>
  <c r="A52" i="4"/>
  <c r="A48" i="3"/>
  <c r="A49" i="5"/>
  <c r="A37" i="12"/>
  <c r="A37" i="13"/>
  <c r="A39" i="11"/>
  <c r="A37" i="8"/>
  <c r="A50" i="6"/>
  <c r="A40" i="3"/>
  <c r="A41" i="5"/>
  <c r="A44" i="4"/>
  <c r="A29" i="12"/>
  <c r="A29" i="8"/>
  <c r="A31" i="11"/>
  <c r="A29" i="13"/>
  <c r="A42" i="6"/>
  <c r="A33" i="5"/>
  <c r="A32" i="3"/>
  <c r="A36" i="4"/>
  <c r="A21" i="12"/>
  <c r="A21" i="13"/>
  <c r="A21" i="8"/>
  <c r="A23" i="11"/>
  <c r="A34" i="6"/>
  <c r="A25" i="5"/>
  <c r="A28" i="4"/>
  <c r="A24" i="3"/>
  <c r="A215" i="3"/>
  <c r="A183" i="3"/>
  <c r="A151" i="3"/>
  <c r="A119" i="3"/>
  <c r="A87" i="3"/>
  <c r="A55" i="3"/>
  <c r="A23" i="3"/>
  <c r="A207" i="7"/>
  <c r="A197" i="7"/>
  <c r="A175" i="7"/>
  <c r="A143" i="7"/>
  <c r="A111" i="7"/>
  <c r="A79" i="7"/>
  <c r="A47" i="7"/>
  <c r="A212" i="12"/>
  <c r="A214" i="11"/>
  <c r="A212" i="13"/>
  <c r="A212" i="8"/>
  <c r="A225" i="6"/>
  <c r="A219" i="4"/>
  <c r="A216" i="5"/>
  <c r="A204" i="12"/>
  <c r="A206" i="11"/>
  <c r="A204" i="13"/>
  <c r="A204" i="8"/>
  <c r="A217" i="6"/>
  <c r="A208" i="5"/>
  <c r="A211" i="4"/>
  <c r="A196" i="12"/>
  <c r="A198" i="11"/>
  <c r="A196" i="13"/>
  <c r="A196" i="8"/>
  <c r="A209" i="6"/>
  <c r="A200" i="5"/>
  <c r="A203" i="4"/>
  <c r="A188" i="12"/>
  <c r="A190" i="11"/>
  <c r="A188" i="13"/>
  <c r="A188" i="8"/>
  <c r="A201" i="6"/>
  <c r="A192" i="5"/>
  <c r="A195" i="4"/>
  <c r="A180" i="12"/>
  <c r="A182" i="11"/>
  <c r="A180" i="13"/>
  <c r="A180" i="8"/>
  <c r="A193" i="6"/>
  <c r="A184" i="5"/>
  <c r="A187" i="4"/>
  <c r="A172" i="12"/>
  <c r="A174" i="11"/>
  <c r="A172" i="13"/>
  <c r="A172" i="8"/>
  <c r="A185" i="6"/>
  <c r="A176" i="5"/>
  <c r="A179" i="4"/>
  <c r="A164" i="12"/>
  <c r="A166" i="11"/>
  <c r="A164" i="13"/>
  <c r="A164" i="8"/>
  <c r="A177" i="6"/>
  <c r="A168" i="5"/>
  <c r="A171" i="4"/>
  <c r="A156" i="12"/>
  <c r="A158" i="11"/>
  <c r="A156" i="13"/>
  <c r="A156" i="8"/>
  <c r="A169" i="6"/>
  <c r="A160" i="5"/>
  <c r="A163" i="4"/>
  <c r="A148" i="12"/>
  <c r="A150" i="11"/>
  <c r="A148" i="13"/>
  <c r="A148" i="8"/>
  <c r="A161" i="6"/>
  <c r="A155" i="4"/>
  <c r="A152" i="5"/>
  <c r="A140" i="12"/>
  <c r="A142" i="11"/>
  <c r="A140" i="13"/>
  <c r="A140" i="8"/>
  <c r="A153" i="6"/>
  <c r="A144" i="5"/>
  <c r="A147" i="4"/>
  <c r="A116" i="12"/>
  <c r="A118" i="11"/>
  <c r="A116" i="13"/>
  <c r="A116" i="8"/>
  <c r="A129" i="6"/>
  <c r="A120" i="5"/>
  <c r="A123" i="4"/>
  <c r="A108" i="12"/>
  <c r="A110" i="11"/>
  <c r="A108" i="13"/>
  <c r="A108" i="8"/>
  <c r="A121" i="6"/>
  <c r="A112" i="5"/>
  <c r="A115" i="4"/>
  <c r="A100" i="12"/>
  <c r="A102" i="11"/>
  <c r="A100" i="13"/>
  <c r="A100" i="8"/>
  <c r="A113" i="6"/>
  <c r="A104" i="5"/>
  <c r="A107" i="4"/>
  <c r="A92" i="12"/>
  <c r="A94" i="11"/>
  <c r="A92" i="13"/>
  <c r="A92" i="8"/>
  <c r="A105" i="6"/>
  <c r="A96" i="5"/>
  <c r="A99" i="4"/>
  <c r="A84" i="12"/>
  <c r="A86" i="11"/>
  <c r="A84" i="13"/>
  <c r="A84" i="8"/>
  <c r="A97" i="6"/>
  <c r="A88" i="5"/>
  <c r="A91" i="4"/>
  <c r="A76" i="12"/>
  <c r="A78" i="11"/>
  <c r="A76" i="13"/>
  <c r="A89" i="6"/>
  <c r="A76" i="8"/>
  <c r="A80" i="5"/>
  <c r="A83" i="4"/>
  <c r="A68" i="12"/>
  <c r="A70" i="11"/>
  <c r="A68" i="13"/>
  <c r="A81" i="6"/>
  <c r="A68" i="8"/>
  <c r="A72" i="5"/>
  <c r="A75" i="4"/>
  <c r="A60" i="12"/>
  <c r="A62" i="11"/>
  <c r="A60" i="13"/>
  <c r="A73" i="6"/>
  <c r="A60" i="8"/>
  <c r="A64" i="5"/>
  <c r="A67" i="4"/>
  <c r="A52" i="12"/>
  <c r="A54" i="11"/>
  <c r="A52" i="13"/>
  <c r="A52" i="8"/>
  <c r="A65" i="6"/>
  <c r="A56" i="5"/>
  <c r="A59" i="4"/>
  <c r="A44" i="12"/>
  <c r="A46" i="11"/>
  <c r="A44" i="13"/>
  <c r="A57" i="6"/>
  <c r="A44" i="8"/>
  <c r="A48" i="5"/>
  <c r="A51" i="4"/>
  <c r="A36" i="12"/>
  <c r="A38" i="11"/>
  <c r="A36" i="13"/>
  <c r="A49" i="6"/>
  <c r="A40" i="5"/>
  <c r="A36" i="8"/>
  <c r="A43" i="4"/>
  <c r="A28" i="12"/>
  <c r="A30" i="11"/>
  <c r="A28" i="13"/>
  <c r="A41" i="6"/>
  <c r="A28" i="8"/>
  <c r="A32" i="5"/>
  <c r="A35" i="4"/>
  <c r="A20" i="12"/>
  <c r="A22" i="11"/>
  <c r="A20" i="13"/>
  <c r="A20" i="8"/>
  <c r="A33" i="6"/>
  <c r="A24" i="5"/>
  <c r="A27" i="4"/>
  <c r="A203" i="3"/>
  <c r="A171" i="3"/>
  <c r="A139" i="3"/>
  <c r="A107" i="3"/>
  <c r="A75" i="3"/>
  <c r="A43" i="3"/>
  <c r="A206" i="7"/>
  <c r="A195" i="7"/>
  <c r="A174" i="7"/>
  <c r="A163" i="7"/>
  <c r="A142" i="7"/>
  <c r="A131" i="7"/>
  <c r="A110" i="7"/>
  <c r="A99" i="7"/>
  <c r="A78" i="7"/>
  <c r="A67" i="7"/>
  <c r="A46" i="7"/>
  <c r="A35" i="7"/>
  <c r="A132" i="12"/>
  <c r="A134" i="11"/>
  <c r="A132" i="13"/>
  <c r="A132" i="8"/>
  <c r="A145" i="6"/>
  <c r="A136" i="5"/>
  <c r="A139" i="4"/>
  <c r="A213" i="11"/>
  <c r="A211" i="8"/>
  <c r="A211" i="12"/>
  <c r="A224" i="6"/>
  <c r="A211" i="13"/>
  <c r="A218" i="4"/>
  <c r="A215" i="5"/>
  <c r="A205" i="11"/>
  <c r="A203" i="13"/>
  <c r="A203" i="8"/>
  <c r="A203" i="12"/>
  <c r="A216" i="6"/>
  <c r="A210" i="4"/>
  <c r="A207" i="5"/>
  <c r="A197" i="11"/>
  <c r="A195" i="8"/>
  <c r="A195" i="12"/>
  <c r="A195" i="13"/>
  <c r="A208" i="6"/>
  <c r="A202" i="4"/>
  <c r="A199" i="5"/>
  <c r="A189" i="11"/>
  <c r="A187" i="8"/>
  <c r="A187" i="12"/>
  <c r="A200" i="6"/>
  <c r="A187" i="13"/>
  <c r="A194" i="4"/>
  <c r="A191" i="5"/>
  <c r="A181" i="11"/>
  <c r="A179" i="8"/>
  <c r="A179" i="13"/>
  <c r="A179" i="12"/>
  <c r="A192" i="6"/>
  <c r="A186" i="4"/>
  <c r="A183" i="5"/>
  <c r="A173" i="11"/>
  <c r="A171" i="8"/>
  <c r="A171" i="13"/>
  <c r="A184" i="6"/>
  <c r="A171" i="12"/>
  <c r="A178" i="4"/>
  <c r="A175" i="5"/>
  <c r="A165" i="11"/>
  <c r="A163" i="12"/>
  <c r="A163" i="8"/>
  <c r="A176" i="6"/>
  <c r="A163" i="13"/>
  <c r="A170" i="4"/>
  <c r="A167" i="5"/>
  <c r="A157" i="11"/>
  <c r="A155" i="8"/>
  <c r="A155" i="13"/>
  <c r="A168" i="6"/>
  <c r="A155" i="12"/>
  <c r="A162" i="4"/>
  <c r="A159" i="5"/>
  <c r="A149" i="11"/>
  <c r="A147" i="8"/>
  <c r="A147" i="13"/>
  <c r="A160" i="6"/>
  <c r="A147" i="12"/>
  <c r="A154" i="4"/>
  <c r="A151" i="5"/>
  <c r="A141" i="11"/>
  <c r="A139" i="13"/>
  <c r="A139" i="8"/>
  <c r="A139" i="12"/>
  <c r="A152" i="6"/>
  <c r="A146" i="4"/>
  <c r="A143" i="5"/>
  <c r="A133" i="11"/>
  <c r="A131" i="8"/>
  <c r="A131" i="12"/>
  <c r="A131" i="13"/>
  <c r="A144" i="6"/>
  <c r="A138" i="4"/>
  <c r="A135" i="5"/>
  <c r="A125" i="11"/>
  <c r="A123" i="8"/>
  <c r="A123" i="13"/>
  <c r="A123" i="12"/>
  <c r="A136" i="6"/>
  <c r="A130" i="4"/>
  <c r="A127" i="5"/>
  <c r="A117" i="11"/>
  <c r="A115" i="8"/>
  <c r="A115" i="13"/>
  <c r="A115" i="12"/>
  <c r="A128" i="6"/>
  <c r="A122" i="4"/>
  <c r="A119" i="5"/>
  <c r="A109" i="11"/>
  <c r="A107" i="8"/>
  <c r="A107" i="13"/>
  <c r="A120" i="6"/>
  <c r="A111" i="5"/>
  <c r="A107" i="12"/>
  <c r="A114" i="4"/>
  <c r="A101" i="11"/>
  <c r="A99" i="12"/>
  <c r="A99" i="8"/>
  <c r="A99" i="13"/>
  <c r="A112" i="6"/>
  <c r="A103" i="5"/>
  <c r="A106" i="4"/>
  <c r="A93" i="11"/>
  <c r="A91" i="8"/>
  <c r="A91" i="13"/>
  <c r="A91" i="12"/>
  <c r="A104" i="6"/>
  <c r="A95" i="5"/>
  <c r="A98" i="4"/>
  <c r="A85" i="11"/>
  <c r="A83" i="8"/>
  <c r="A83" i="12"/>
  <c r="A83" i="13"/>
  <c r="A87" i="5"/>
  <c r="A96" i="6"/>
  <c r="A90" i="4"/>
  <c r="A77" i="11"/>
  <c r="A75" i="13"/>
  <c r="A75" i="12"/>
  <c r="A75" i="8"/>
  <c r="A88" i="6"/>
  <c r="A79" i="5"/>
  <c r="A82" i="4"/>
  <c r="A69" i="11"/>
  <c r="A80" i="6"/>
  <c r="A67" i="12"/>
  <c r="A67" i="8"/>
  <c r="A67" i="13"/>
  <c r="A71" i="5"/>
  <c r="A74" i="4"/>
  <c r="A61" i="11"/>
  <c r="A72" i="6"/>
  <c r="A59" i="8"/>
  <c r="A59" i="12"/>
  <c r="A59" i="13"/>
  <c r="A63" i="5"/>
  <c r="A66" i="4"/>
  <c r="A53" i="11"/>
  <c r="A51" i="8"/>
  <c r="A51" i="13"/>
  <c r="A64" i="6"/>
  <c r="A51" i="12"/>
  <c r="A55" i="5"/>
  <c r="A58" i="4"/>
  <c r="A45" i="11"/>
  <c r="A56" i="6"/>
  <c r="A43" i="8"/>
  <c r="A43" i="13"/>
  <c r="A43" i="12"/>
  <c r="A47" i="5"/>
  <c r="A50" i="4"/>
  <c r="A37" i="11"/>
  <c r="A35" i="12"/>
  <c r="A48" i="6"/>
  <c r="A35" i="8"/>
  <c r="A35" i="13"/>
  <c r="A39" i="5"/>
  <c r="A42" i="4"/>
  <c r="A29" i="11"/>
  <c r="A40" i="6"/>
  <c r="A27" i="13"/>
  <c r="A27" i="8"/>
  <c r="A27" i="12"/>
  <c r="A31" i="5"/>
  <c r="A34" i="4"/>
  <c r="A21" i="11"/>
  <c r="A19" i="13"/>
  <c r="A19" i="8"/>
  <c r="A32" i="6"/>
  <c r="A19" i="12"/>
  <c r="A23" i="5"/>
  <c r="A26" i="4"/>
  <c r="A202" i="3"/>
  <c r="A191" i="3"/>
  <c r="A170" i="3"/>
  <c r="A159" i="3"/>
  <c r="A138" i="3"/>
  <c r="A127" i="3"/>
  <c r="A106" i="3"/>
  <c r="A95" i="3"/>
  <c r="A74" i="3"/>
  <c r="A63" i="3"/>
  <c r="A42" i="3"/>
  <c r="A31" i="3"/>
  <c r="A215" i="7"/>
  <c r="A205" i="7"/>
  <c r="A194" i="7"/>
  <c r="A183" i="7"/>
  <c r="A173" i="7"/>
  <c r="A162" i="7"/>
  <c r="A151" i="7"/>
  <c r="A141" i="7"/>
  <c r="A130" i="7"/>
  <c r="A119" i="7"/>
  <c r="A109" i="7"/>
  <c r="A98" i="7"/>
  <c r="A87" i="7"/>
  <c r="A77" i="7"/>
  <c r="A66" i="7"/>
  <c r="A55" i="7"/>
  <c r="A45" i="7"/>
  <c r="A34" i="7"/>
  <c r="B2" i="8"/>
  <c r="A21" i="5" l="1"/>
  <c r="A24" i="4"/>
  <c r="A30" i="6"/>
  <c r="A23" i="7"/>
  <c r="A17" i="8"/>
  <c r="A17" i="12"/>
  <c r="A19" i="11"/>
  <c r="A17" i="13"/>
  <c r="B2" i="4"/>
  <c r="B2" i="13"/>
  <c r="B2" i="12"/>
  <c r="B3" i="12"/>
  <c r="C20" i="7"/>
  <c r="C21" i="7"/>
  <c r="C22" i="7"/>
  <c r="C23" i="7"/>
  <c r="C24" i="7"/>
  <c r="C25" i="7"/>
  <c r="C26" i="7"/>
  <c r="C27" i="7"/>
  <c r="C28" i="7"/>
  <c r="C29" i="7"/>
  <c r="C30" i="7"/>
  <c r="C31" i="7"/>
  <c r="C32" i="7"/>
  <c r="C33" i="7"/>
  <c r="C34" i="7"/>
  <c r="C35" i="7"/>
  <c r="C36" i="7"/>
  <c r="C37" i="7"/>
  <c r="C38" i="7"/>
  <c r="C39" i="7"/>
  <c r="C40" i="7"/>
  <c r="C41" i="7"/>
  <c r="C42" i="7"/>
  <c r="C43" i="7"/>
  <c r="C44" i="7"/>
  <c r="C45" i="7"/>
  <c r="C46" i="7"/>
  <c r="C47" i="7"/>
  <c r="C48" i="7"/>
  <c r="C49" i="7"/>
  <c r="C50" i="7"/>
  <c r="C51" i="7"/>
  <c r="C52" i="7"/>
  <c r="C53" i="7"/>
  <c r="C54" i="7"/>
  <c r="C55" i="7"/>
  <c r="C56" i="7"/>
  <c r="C57" i="7"/>
  <c r="C58" i="7"/>
  <c r="C59" i="7"/>
  <c r="C60" i="7"/>
  <c r="C61" i="7"/>
  <c r="C62" i="7"/>
  <c r="C63" i="7"/>
  <c r="C64" i="7"/>
  <c r="C65" i="7"/>
  <c r="C66" i="7"/>
  <c r="C67" i="7"/>
  <c r="C68" i="7"/>
  <c r="C69" i="7"/>
  <c r="C70" i="7"/>
  <c r="C71" i="7"/>
  <c r="C72" i="7"/>
  <c r="C73" i="7"/>
  <c r="C74" i="7"/>
  <c r="C75" i="7"/>
  <c r="C76" i="7"/>
  <c r="C77" i="7"/>
  <c r="C78" i="7"/>
  <c r="C79" i="7"/>
  <c r="C80" i="7"/>
  <c r="C81" i="7"/>
  <c r="C82" i="7"/>
  <c r="C83" i="7"/>
  <c r="C84" i="7"/>
  <c r="C85" i="7"/>
  <c r="C86" i="7"/>
  <c r="C87" i="7"/>
  <c r="C88" i="7"/>
  <c r="C89" i="7"/>
  <c r="C90" i="7"/>
  <c r="C91" i="7"/>
  <c r="C92" i="7"/>
  <c r="C93" i="7"/>
  <c r="C94" i="7"/>
  <c r="C95" i="7"/>
  <c r="C96" i="7"/>
  <c r="C97" i="7"/>
  <c r="C98" i="7"/>
  <c r="C99" i="7"/>
  <c r="C100" i="7"/>
  <c r="C101" i="7"/>
  <c r="C102" i="7"/>
  <c r="C103" i="7"/>
  <c r="C104" i="7"/>
  <c r="C105" i="7"/>
  <c r="C106" i="7"/>
  <c r="C107" i="7"/>
  <c r="C108" i="7"/>
  <c r="C109" i="7"/>
  <c r="C110" i="7"/>
  <c r="C111" i="7"/>
  <c r="C112" i="7"/>
  <c r="C113" i="7"/>
  <c r="C114" i="7"/>
  <c r="C115" i="7"/>
  <c r="C116" i="7"/>
  <c r="C117" i="7"/>
  <c r="C118" i="7"/>
  <c r="C119" i="7"/>
  <c r="C120" i="7"/>
  <c r="C121" i="7"/>
  <c r="C122" i="7"/>
  <c r="C123" i="7"/>
  <c r="C124" i="7"/>
  <c r="C125" i="7"/>
  <c r="C126" i="7"/>
  <c r="C127" i="7"/>
  <c r="C128" i="7"/>
  <c r="C129" i="7"/>
  <c r="C130" i="7"/>
  <c r="C131" i="7"/>
  <c r="C132" i="7"/>
  <c r="C133" i="7"/>
  <c r="C134" i="7"/>
  <c r="C135" i="7"/>
  <c r="C136" i="7"/>
  <c r="C137" i="7"/>
  <c r="C138" i="7"/>
  <c r="C139" i="7"/>
  <c r="C140" i="7"/>
  <c r="C141" i="7"/>
  <c r="C142" i="7"/>
  <c r="C143" i="7"/>
  <c r="C144" i="7"/>
  <c r="C145" i="7"/>
  <c r="C146" i="7"/>
  <c r="C147" i="7"/>
  <c r="C148" i="7"/>
  <c r="C149" i="7"/>
  <c r="C150" i="7"/>
  <c r="C151" i="7"/>
  <c r="C152" i="7"/>
  <c r="C153" i="7"/>
  <c r="C154" i="7"/>
  <c r="C155" i="7"/>
  <c r="C156" i="7"/>
  <c r="C157" i="7"/>
  <c r="C158" i="7"/>
  <c r="C159" i="7"/>
  <c r="C160" i="7"/>
  <c r="C161" i="7"/>
  <c r="C162" i="7"/>
  <c r="C163" i="7"/>
  <c r="C164" i="7"/>
  <c r="C165" i="7"/>
  <c r="C166" i="7"/>
  <c r="C167" i="7"/>
  <c r="C168" i="7"/>
  <c r="C169" i="7"/>
  <c r="C170" i="7"/>
  <c r="C171" i="7"/>
  <c r="C172" i="7"/>
  <c r="C173" i="7"/>
  <c r="C174" i="7"/>
  <c r="C175" i="7"/>
  <c r="C176" i="7"/>
  <c r="C177" i="7"/>
  <c r="C178" i="7"/>
  <c r="C179" i="7"/>
  <c r="C180" i="7"/>
  <c r="C181" i="7"/>
  <c r="C182" i="7"/>
  <c r="C183" i="7"/>
  <c r="C184" i="7"/>
  <c r="C185" i="7"/>
  <c r="C186" i="7"/>
  <c r="C187" i="7"/>
  <c r="C188" i="7"/>
  <c r="C189" i="7"/>
  <c r="C190" i="7"/>
  <c r="C191" i="7"/>
  <c r="C192" i="7"/>
  <c r="C193" i="7"/>
  <c r="C194" i="7"/>
  <c r="C195" i="7"/>
  <c r="C196" i="7"/>
  <c r="C197" i="7"/>
  <c r="C198" i="7"/>
  <c r="C199" i="7"/>
  <c r="C200" i="7"/>
  <c r="C201" i="7"/>
  <c r="C202" i="7"/>
  <c r="C203" i="7"/>
  <c r="C204" i="7"/>
  <c r="C205" i="7"/>
  <c r="C206" i="7"/>
  <c r="C207" i="7"/>
  <c r="C208" i="7"/>
  <c r="C209" i="7"/>
  <c r="C210" i="7"/>
  <c r="C211" i="7"/>
  <c r="C212" i="7"/>
  <c r="C213" i="7"/>
  <c r="C214" i="7"/>
  <c r="C215" i="7"/>
  <c r="C216" i="7"/>
  <c r="C217" i="7"/>
  <c r="C218" i="7"/>
  <c r="C219" i="7"/>
  <c r="C19" i="7"/>
  <c r="B14" i="7"/>
  <c r="B13" i="7"/>
  <c r="C18" i="5"/>
  <c r="C19" i="5"/>
  <c r="C20" i="5"/>
  <c r="C21" i="5"/>
  <c r="C22" i="5"/>
  <c r="C23" i="5"/>
  <c r="C24" i="5"/>
  <c r="C25" i="5"/>
  <c r="C26" i="5"/>
  <c r="C27" i="5"/>
  <c r="C28" i="5"/>
  <c r="C29" i="5"/>
  <c r="C30" i="5"/>
  <c r="C31" i="5"/>
  <c r="C32" i="5"/>
  <c r="C33" i="5"/>
  <c r="C34" i="5"/>
  <c r="C35" i="5"/>
  <c r="C36" i="5"/>
  <c r="C37" i="5"/>
  <c r="C38" i="5"/>
  <c r="C39" i="5"/>
  <c r="C40" i="5"/>
  <c r="C41" i="5"/>
  <c r="C42" i="5"/>
  <c r="C43" i="5"/>
  <c r="C44" i="5"/>
  <c r="C45" i="5"/>
  <c r="C46" i="5"/>
  <c r="C47" i="5"/>
  <c r="C48" i="5"/>
  <c r="C49" i="5"/>
  <c r="C50" i="5"/>
  <c r="C51" i="5"/>
  <c r="C52" i="5"/>
  <c r="C53" i="5"/>
  <c r="C54" i="5"/>
  <c r="C55" i="5"/>
  <c r="C56" i="5"/>
  <c r="C57" i="5"/>
  <c r="C58" i="5"/>
  <c r="C59" i="5"/>
  <c r="C60" i="5"/>
  <c r="C61" i="5"/>
  <c r="C62" i="5"/>
  <c r="C63" i="5"/>
  <c r="C64" i="5"/>
  <c r="C65" i="5"/>
  <c r="C66" i="5"/>
  <c r="C67" i="5"/>
  <c r="C68" i="5"/>
  <c r="C69" i="5"/>
  <c r="C70" i="5"/>
  <c r="C71" i="5"/>
  <c r="C72" i="5"/>
  <c r="C73" i="5"/>
  <c r="C74" i="5"/>
  <c r="C75" i="5"/>
  <c r="C76" i="5"/>
  <c r="C77" i="5"/>
  <c r="C78" i="5"/>
  <c r="C79" i="5"/>
  <c r="C80" i="5"/>
  <c r="C81" i="5"/>
  <c r="C82" i="5"/>
  <c r="C83" i="5"/>
  <c r="C84" i="5"/>
  <c r="C85" i="5"/>
  <c r="C86" i="5"/>
  <c r="C87" i="5"/>
  <c r="C88" i="5"/>
  <c r="C89" i="5"/>
  <c r="C90" i="5"/>
  <c r="C91" i="5"/>
  <c r="C92" i="5"/>
  <c r="C93" i="5"/>
  <c r="C94" i="5"/>
  <c r="C95" i="5"/>
  <c r="C96" i="5"/>
  <c r="C97" i="5"/>
  <c r="C98" i="5"/>
  <c r="C99" i="5"/>
  <c r="C100" i="5"/>
  <c r="C101" i="5"/>
  <c r="C102" i="5"/>
  <c r="C103" i="5"/>
  <c r="C104" i="5"/>
  <c r="C105" i="5"/>
  <c r="C106" i="5"/>
  <c r="C107" i="5"/>
  <c r="C108" i="5"/>
  <c r="C109" i="5"/>
  <c r="C110" i="5"/>
  <c r="C111" i="5"/>
  <c r="C112" i="5"/>
  <c r="C113" i="5"/>
  <c r="C114" i="5"/>
  <c r="C115" i="5"/>
  <c r="C116" i="5"/>
  <c r="C117" i="5"/>
  <c r="C118" i="5"/>
  <c r="C119" i="5"/>
  <c r="C120" i="5"/>
  <c r="C121" i="5"/>
  <c r="C122" i="5"/>
  <c r="C123" i="5"/>
  <c r="C124" i="5"/>
  <c r="C125" i="5"/>
  <c r="C126" i="5"/>
  <c r="C127" i="5"/>
  <c r="C128" i="5"/>
  <c r="C129" i="5"/>
  <c r="C130" i="5"/>
  <c r="C131" i="5"/>
  <c r="C132" i="5"/>
  <c r="C133" i="5"/>
  <c r="C134" i="5"/>
  <c r="C135" i="5"/>
  <c r="C136" i="5"/>
  <c r="C137" i="5"/>
  <c r="C138" i="5"/>
  <c r="C139" i="5"/>
  <c r="C140" i="5"/>
  <c r="C141" i="5"/>
  <c r="C142" i="5"/>
  <c r="C143" i="5"/>
  <c r="C144" i="5"/>
  <c r="C145" i="5"/>
  <c r="C146" i="5"/>
  <c r="C147" i="5"/>
  <c r="C148" i="5"/>
  <c r="C149" i="5"/>
  <c r="C150" i="5"/>
  <c r="C151" i="5"/>
  <c r="C152" i="5"/>
  <c r="C153" i="5"/>
  <c r="C154" i="5"/>
  <c r="C155" i="5"/>
  <c r="C156" i="5"/>
  <c r="C157" i="5"/>
  <c r="C158" i="5"/>
  <c r="C159" i="5"/>
  <c r="C160" i="5"/>
  <c r="C161" i="5"/>
  <c r="C162" i="5"/>
  <c r="C163" i="5"/>
  <c r="C164" i="5"/>
  <c r="C165" i="5"/>
  <c r="C166" i="5"/>
  <c r="C167" i="5"/>
  <c r="C168" i="5"/>
  <c r="C169" i="5"/>
  <c r="C170" i="5"/>
  <c r="C171" i="5"/>
  <c r="C172" i="5"/>
  <c r="C173" i="5"/>
  <c r="C174" i="5"/>
  <c r="C175" i="5"/>
  <c r="C176" i="5"/>
  <c r="C177" i="5"/>
  <c r="C178" i="5"/>
  <c r="C179" i="5"/>
  <c r="C180" i="5"/>
  <c r="C181" i="5"/>
  <c r="C182" i="5"/>
  <c r="C183" i="5"/>
  <c r="C184" i="5"/>
  <c r="C185" i="5"/>
  <c r="C186" i="5"/>
  <c r="C187" i="5"/>
  <c r="C188" i="5"/>
  <c r="C189" i="5"/>
  <c r="C190" i="5"/>
  <c r="C191" i="5"/>
  <c r="C192" i="5"/>
  <c r="C193" i="5"/>
  <c r="C194" i="5"/>
  <c r="C195" i="5"/>
  <c r="C196" i="5"/>
  <c r="C197" i="5"/>
  <c r="C198" i="5"/>
  <c r="C199" i="5"/>
  <c r="C200" i="5"/>
  <c r="C201" i="5"/>
  <c r="C202" i="5"/>
  <c r="C203" i="5"/>
  <c r="C204" i="5"/>
  <c r="C205" i="5"/>
  <c r="C206" i="5"/>
  <c r="C207" i="5"/>
  <c r="C208" i="5"/>
  <c r="C209" i="5"/>
  <c r="C210" i="5"/>
  <c r="C211" i="5"/>
  <c r="C212" i="5"/>
  <c r="C213" i="5"/>
  <c r="C214" i="5"/>
  <c r="C215" i="5"/>
  <c r="C216" i="5"/>
  <c r="C217" i="5"/>
  <c r="C17" i="5"/>
  <c r="B21" i="6"/>
  <c r="B20" i="6"/>
  <c r="E27" i="6" l="1"/>
  <c r="F27" i="6" s="1"/>
  <c r="E35" i="6"/>
  <c r="F35" i="6" s="1"/>
  <c r="E43" i="6"/>
  <c r="F43" i="6" s="1"/>
  <c r="E51" i="6"/>
  <c r="F51" i="6" s="1"/>
  <c r="E59" i="6"/>
  <c r="F59" i="6" s="1"/>
  <c r="E67" i="6"/>
  <c r="F67" i="6" s="1"/>
  <c r="E75" i="6"/>
  <c r="F75" i="6" s="1"/>
  <c r="E83" i="6"/>
  <c r="F83" i="6" s="1"/>
  <c r="E91" i="6"/>
  <c r="F91" i="6" s="1"/>
  <c r="E99" i="6"/>
  <c r="F99" i="6" s="1"/>
  <c r="E107" i="6"/>
  <c r="F107" i="6" s="1"/>
  <c r="E115" i="6"/>
  <c r="F115" i="6" s="1"/>
  <c r="E123" i="6"/>
  <c r="F123" i="6" s="1"/>
  <c r="E131" i="6"/>
  <c r="F131" i="6" s="1"/>
  <c r="E139" i="6"/>
  <c r="F139" i="6" s="1"/>
  <c r="E147" i="6"/>
  <c r="F147" i="6" s="1"/>
  <c r="E155" i="6"/>
  <c r="F155" i="6" s="1"/>
  <c r="E163" i="6"/>
  <c r="F163" i="6" s="1"/>
  <c r="E171" i="6"/>
  <c r="F171" i="6" s="1"/>
  <c r="E179" i="6"/>
  <c r="F179" i="6" s="1"/>
  <c r="E187" i="6"/>
  <c r="F187" i="6" s="1"/>
  <c r="E195" i="6"/>
  <c r="F195" i="6" s="1"/>
  <c r="E203" i="6"/>
  <c r="F203" i="6" s="1"/>
  <c r="E211" i="6"/>
  <c r="F211" i="6" s="1"/>
  <c r="E219" i="6"/>
  <c r="F219" i="6" s="1"/>
  <c r="E26" i="6"/>
  <c r="F26" i="6" s="1"/>
  <c r="E58" i="6"/>
  <c r="F58" i="6" s="1"/>
  <c r="E114" i="6"/>
  <c r="F114" i="6" s="1"/>
  <c r="E186" i="6"/>
  <c r="F186" i="6" s="1"/>
  <c r="E28" i="6"/>
  <c r="F28" i="6" s="1"/>
  <c r="E36" i="6"/>
  <c r="F36" i="6" s="1"/>
  <c r="E44" i="6"/>
  <c r="F44" i="6" s="1"/>
  <c r="E52" i="6"/>
  <c r="F52" i="6" s="1"/>
  <c r="E60" i="6"/>
  <c r="F60" i="6" s="1"/>
  <c r="E68" i="6"/>
  <c r="F68" i="6" s="1"/>
  <c r="E76" i="6"/>
  <c r="F76" i="6" s="1"/>
  <c r="E84" i="6"/>
  <c r="F84" i="6" s="1"/>
  <c r="E92" i="6"/>
  <c r="F92" i="6" s="1"/>
  <c r="E100" i="6"/>
  <c r="F100" i="6" s="1"/>
  <c r="E108" i="6"/>
  <c r="F108" i="6" s="1"/>
  <c r="E116" i="6"/>
  <c r="F116" i="6" s="1"/>
  <c r="E124" i="6"/>
  <c r="F124" i="6" s="1"/>
  <c r="E132" i="6"/>
  <c r="F132" i="6" s="1"/>
  <c r="E140" i="6"/>
  <c r="F140" i="6" s="1"/>
  <c r="E148" i="6"/>
  <c r="F148" i="6" s="1"/>
  <c r="E156" i="6"/>
  <c r="F156" i="6" s="1"/>
  <c r="E164" i="6"/>
  <c r="F164" i="6" s="1"/>
  <c r="E172" i="6"/>
  <c r="F172" i="6" s="1"/>
  <c r="E180" i="6"/>
  <c r="F180" i="6" s="1"/>
  <c r="E188" i="6"/>
  <c r="F188" i="6" s="1"/>
  <c r="E196" i="6"/>
  <c r="F196" i="6" s="1"/>
  <c r="E204" i="6"/>
  <c r="F204" i="6" s="1"/>
  <c r="E212" i="6"/>
  <c r="F212" i="6" s="1"/>
  <c r="E220" i="6"/>
  <c r="F220" i="6" s="1"/>
  <c r="E34" i="6"/>
  <c r="F34" i="6" s="1"/>
  <c r="E106" i="6"/>
  <c r="F106" i="6" s="1"/>
  <c r="E178" i="6"/>
  <c r="F178" i="6" s="1"/>
  <c r="E29" i="6"/>
  <c r="F29" i="6" s="1"/>
  <c r="E37" i="6"/>
  <c r="F37" i="6" s="1"/>
  <c r="E45" i="6"/>
  <c r="F45" i="6" s="1"/>
  <c r="E53" i="6"/>
  <c r="F53" i="6" s="1"/>
  <c r="E61" i="6"/>
  <c r="F61" i="6" s="1"/>
  <c r="E69" i="6"/>
  <c r="F69" i="6" s="1"/>
  <c r="E77" i="6"/>
  <c r="F77" i="6" s="1"/>
  <c r="E85" i="6"/>
  <c r="F85" i="6" s="1"/>
  <c r="E93" i="6"/>
  <c r="F93" i="6" s="1"/>
  <c r="E101" i="6"/>
  <c r="F101" i="6" s="1"/>
  <c r="E109" i="6"/>
  <c r="F109" i="6" s="1"/>
  <c r="E117" i="6"/>
  <c r="F117" i="6" s="1"/>
  <c r="E125" i="6"/>
  <c r="F125" i="6" s="1"/>
  <c r="E133" i="6"/>
  <c r="F133" i="6" s="1"/>
  <c r="E141" i="6"/>
  <c r="F141" i="6" s="1"/>
  <c r="E149" i="6"/>
  <c r="F149" i="6" s="1"/>
  <c r="E157" i="6"/>
  <c r="F157" i="6" s="1"/>
  <c r="E165" i="6"/>
  <c r="F165" i="6" s="1"/>
  <c r="E173" i="6"/>
  <c r="F173" i="6" s="1"/>
  <c r="E181" i="6"/>
  <c r="F181" i="6" s="1"/>
  <c r="E189" i="6"/>
  <c r="F189" i="6" s="1"/>
  <c r="E197" i="6"/>
  <c r="F197" i="6" s="1"/>
  <c r="E205" i="6"/>
  <c r="F205" i="6" s="1"/>
  <c r="E213" i="6"/>
  <c r="F213" i="6" s="1"/>
  <c r="E221" i="6"/>
  <c r="F221" i="6" s="1"/>
  <c r="E42" i="6"/>
  <c r="F42" i="6" s="1"/>
  <c r="E90" i="6"/>
  <c r="F90" i="6" s="1"/>
  <c r="E146" i="6"/>
  <c r="F146" i="6" s="1"/>
  <c r="E210" i="6"/>
  <c r="F210" i="6" s="1"/>
  <c r="E30" i="6"/>
  <c r="F30" i="6" s="1"/>
  <c r="E38" i="6"/>
  <c r="F38" i="6" s="1"/>
  <c r="E46" i="6"/>
  <c r="F46" i="6" s="1"/>
  <c r="E54" i="6"/>
  <c r="F54" i="6" s="1"/>
  <c r="E62" i="6"/>
  <c r="F62" i="6" s="1"/>
  <c r="E70" i="6"/>
  <c r="F70" i="6" s="1"/>
  <c r="E78" i="6"/>
  <c r="F78" i="6" s="1"/>
  <c r="E86" i="6"/>
  <c r="F86" i="6" s="1"/>
  <c r="E94" i="6"/>
  <c r="F94" i="6" s="1"/>
  <c r="E102" i="6"/>
  <c r="F102" i="6" s="1"/>
  <c r="E110" i="6"/>
  <c r="F110" i="6" s="1"/>
  <c r="E118" i="6"/>
  <c r="F118" i="6" s="1"/>
  <c r="E126" i="6"/>
  <c r="F126" i="6" s="1"/>
  <c r="E134" i="6"/>
  <c r="F134" i="6" s="1"/>
  <c r="E142" i="6"/>
  <c r="F142" i="6" s="1"/>
  <c r="E150" i="6"/>
  <c r="F150" i="6" s="1"/>
  <c r="E158" i="6"/>
  <c r="F158" i="6" s="1"/>
  <c r="E166" i="6"/>
  <c r="F166" i="6" s="1"/>
  <c r="E174" i="6"/>
  <c r="F174" i="6" s="1"/>
  <c r="E182" i="6"/>
  <c r="F182" i="6" s="1"/>
  <c r="E190" i="6"/>
  <c r="F190" i="6" s="1"/>
  <c r="E198" i="6"/>
  <c r="F198" i="6" s="1"/>
  <c r="E206" i="6"/>
  <c r="F206" i="6" s="1"/>
  <c r="E214" i="6"/>
  <c r="F214" i="6" s="1"/>
  <c r="E222" i="6"/>
  <c r="F222" i="6" s="1"/>
  <c r="E66" i="6"/>
  <c r="F66" i="6" s="1"/>
  <c r="E122" i="6"/>
  <c r="F122" i="6" s="1"/>
  <c r="E162" i="6"/>
  <c r="F162" i="6" s="1"/>
  <c r="E218" i="6"/>
  <c r="F218" i="6" s="1"/>
  <c r="E31" i="6"/>
  <c r="F31" i="6" s="1"/>
  <c r="E39" i="6"/>
  <c r="F39" i="6" s="1"/>
  <c r="E47" i="6"/>
  <c r="F47" i="6" s="1"/>
  <c r="E55" i="6"/>
  <c r="F55" i="6" s="1"/>
  <c r="E63" i="6"/>
  <c r="F63" i="6" s="1"/>
  <c r="E71" i="6"/>
  <c r="F71" i="6" s="1"/>
  <c r="E79" i="6"/>
  <c r="F79" i="6" s="1"/>
  <c r="E87" i="6"/>
  <c r="F87" i="6" s="1"/>
  <c r="E95" i="6"/>
  <c r="F95" i="6" s="1"/>
  <c r="E103" i="6"/>
  <c r="F103" i="6" s="1"/>
  <c r="E111" i="6"/>
  <c r="F111" i="6" s="1"/>
  <c r="E119" i="6"/>
  <c r="F119" i="6" s="1"/>
  <c r="E127" i="6"/>
  <c r="F127" i="6" s="1"/>
  <c r="E135" i="6"/>
  <c r="F135" i="6" s="1"/>
  <c r="E143" i="6"/>
  <c r="F143" i="6" s="1"/>
  <c r="E151" i="6"/>
  <c r="F151" i="6" s="1"/>
  <c r="E159" i="6"/>
  <c r="F159" i="6" s="1"/>
  <c r="E167" i="6"/>
  <c r="F167" i="6" s="1"/>
  <c r="E175" i="6"/>
  <c r="F175" i="6" s="1"/>
  <c r="E183" i="6"/>
  <c r="F183" i="6" s="1"/>
  <c r="E191" i="6"/>
  <c r="F191" i="6" s="1"/>
  <c r="E199" i="6"/>
  <c r="F199" i="6" s="1"/>
  <c r="E207" i="6"/>
  <c r="F207" i="6" s="1"/>
  <c r="E215" i="6"/>
  <c r="F215" i="6" s="1"/>
  <c r="E223" i="6"/>
  <c r="F223" i="6" s="1"/>
  <c r="E74" i="6"/>
  <c r="F74" i="6" s="1"/>
  <c r="E138" i="6"/>
  <c r="F138" i="6" s="1"/>
  <c r="E194" i="6"/>
  <c r="F194" i="6" s="1"/>
  <c r="E226" i="6"/>
  <c r="F226" i="6" s="1"/>
  <c r="E32" i="6"/>
  <c r="F32" i="6" s="1"/>
  <c r="E40" i="6"/>
  <c r="F40" i="6" s="1"/>
  <c r="E48" i="6"/>
  <c r="F48" i="6" s="1"/>
  <c r="E56" i="6"/>
  <c r="F56" i="6" s="1"/>
  <c r="E64" i="6"/>
  <c r="F64" i="6" s="1"/>
  <c r="E72" i="6"/>
  <c r="F72" i="6" s="1"/>
  <c r="E80" i="6"/>
  <c r="F80" i="6" s="1"/>
  <c r="E88" i="6"/>
  <c r="F88" i="6" s="1"/>
  <c r="E96" i="6"/>
  <c r="F96" i="6" s="1"/>
  <c r="E104" i="6"/>
  <c r="F104" i="6" s="1"/>
  <c r="E112" i="6"/>
  <c r="F112" i="6" s="1"/>
  <c r="E120" i="6"/>
  <c r="F120" i="6" s="1"/>
  <c r="E128" i="6"/>
  <c r="F128" i="6" s="1"/>
  <c r="E136" i="6"/>
  <c r="F136" i="6" s="1"/>
  <c r="E144" i="6"/>
  <c r="F144" i="6" s="1"/>
  <c r="E152" i="6"/>
  <c r="F152" i="6" s="1"/>
  <c r="E160" i="6"/>
  <c r="F160" i="6" s="1"/>
  <c r="E168" i="6"/>
  <c r="F168" i="6" s="1"/>
  <c r="E176" i="6"/>
  <c r="F176" i="6" s="1"/>
  <c r="E184" i="6"/>
  <c r="F184" i="6" s="1"/>
  <c r="E192" i="6"/>
  <c r="F192" i="6" s="1"/>
  <c r="E200" i="6"/>
  <c r="F200" i="6" s="1"/>
  <c r="E208" i="6"/>
  <c r="F208" i="6" s="1"/>
  <c r="E216" i="6"/>
  <c r="F216" i="6" s="1"/>
  <c r="E224" i="6"/>
  <c r="F224" i="6" s="1"/>
  <c r="E50" i="6"/>
  <c r="F50" i="6" s="1"/>
  <c r="E98" i="6"/>
  <c r="F98" i="6" s="1"/>
  <c r="E170" i="6"/>
  <c r="F170" i="6" s="1"/>
  <c r="E33" i="6"/>
  <c r="F33" i="6" s="1"/>
  <c r="E41" i="6"/>
  <c r="F41" i="6" s="1"/>
  <c r="E49" i="6"/>
  <c r="F49" i="6" s="1"/>
  <c r="E57" i="6"/>
  <c r="F57" i="6" s="1"/>
  <c r="E65" i="6"/>
  <c r="F65" i="6" s="1"/>
  <c r="E73" i="6"/>
  <c r="F73" i="6" s="1"/>
  <c r="E81" i="6"/>
  <c r="F81" i="6" s="1"/>
  <c r="E89" i="6"/>
  <c r="F89" i="6" s="1"/>
  <c r="E97" i="6"/>
  <c r="F97" i="6" s="1"/>
  <c r="E105" i="6"/>
  <c r="F105" i="6" s="1"/>
  <c r="E113" i="6"/>
  <c r="F113" i="6" s="1"/>
  <c r="E121" i="6"/>
  <c r="F121" i="6" s="1"/>
  <c r="E129" i="6"/>
  <c r="F129" i="6" s="1"/>
  <c r="E137" i="6"/>
  <c r="F137" i="6" s="1"/>
  <c r="E145" i="6"/>
  <c r="F145" i="6" s="1"/>
  <c r="E153" i="6"/>
  <c r="F153" i="6" s="1"/>
  <c r="E161" i="6"/>
  <c r="F161" i="6" s="1"/>
  <c r="E169" i="6"/>
  <c r="F169" i="6" s="1"/>
  <c r="E177" i="6"/>
  <c r="F177" i="6" s="1"/>
  <c r="E185" i="6"/>
  <c r="F185" i="6" s="1"/>
  <c r="E193" i="6"/>
  <c r="F193" i="6" s="1"/>
  <c r="E201" i="6"/>
  <c r="F201" i="6" s="1"/>
  <c r="E209" i="6"/>
  <c r="F209" i="6" s="1"/>
  <c r="E217" i="6"/>
  <c r="F217" i="6" s="1"/>
  <c r="E225" i="6"/>
  <c r="F225" i="6" s="1"/>
  <c r="E82" i="6"/>
  <c r="F82" i="6" s="1"/>
  <c r="E130" i="6"/>
  <c r="F130" i="6" s="1"/>
  <c r="E154" i="6"/>
  <c r="F154" i="6" s="1"/>
  <c r="E202" i="6"/>
  <c r="F202" i="6" s="1"/>
  <c r="E21" i="3"/>
  <c r="F21" i="3" s="1"/>
  <c r="E29" i="3"/>
  <c r="F29" i="3" s="1"/>
  <c r="E37" i="3"/>
  <c r="F37" i="3" s="1"/>
  <c r="E45" i="3"/>
  <c r="F45" i="3" s="1"/>
  <c r="E53" i="3"/>
  <c r="F53" i="3" s="1"/>
  <c r="E61" i="3"/>
  <c r="F61" i="3" s="1"/>
  <c r="E69" i="3"/>
  <c r="F69" i="3" s="1"/>
  <c r="E77" i="3"/>
  <c r="F77" i="3" s="1"/>
  <c r="E85" i="3"/>
  <c r="F85" i="3" s="1"/>
  <c r="E93" i="3"/>
  <c r="F93" i="3" s="1"/>
  <c r="E101" i="3"/>
  <c r="F101" i="3" s="1"/>
  <c r="E109" i="3"/>
  <c r="F109" i="3" s="1"/>
  <c r="E117" i="3"/>
  <c r="F117" i="3" s="1"/>
  <c r="E125" i="3"/>
  <c r="F125" i="3" s="1"/>
  <c r="E133" i="3"/>
  <c r="F133" i="3" s="1"/>
  <c r="E141" i="3"/>
  <c r="F141" i="3" s="1"/>
  <c r="E149" i="3"/>
  <c r="F149" i="3" s="1"/>
  <c r="E157" i="3"/>
  <c r="F157" i="3" s="1"/>
  <c r="E165" i="3"/>
  <c r="F165" i="3" s="1"/>
  <c r="E173" i="3"/>
  <c r="F173" i="3" s="1"/>
  <c r="E181" i="3"/>
  <c r="F181" i="3" s="1"/>
  <c r="E189" i="3"/>
  <c r="F189" i="3" s="1"/>
  <c r="E197" i="3"/>
  <c r="F197" i="3" s="1"/>
  <c r="E205" i="3"/>
  <c r="F205" i="3" s="1"/>
  <c r="E213" i="3"/>
  <c r="F213" i="3" s="1"/>
  <c r="E26" i="3"/>
  <c r="F26" i="3" s="1"/>
  <c r="E90" i="3"/>
  <c r="F90" i="3" s="1"/>
  <c r="E138" i="3"/>
  <c r="F138" i="3" s="1"/>
  <c r="E186" i="3"/>
  <c r="F186" i="3" s="1"/>
  <c r="E16" i="3"/>
  <c r="F16" i="3" s="1"/>
  <c r="E22" i="3"/>
  <c r="F22" i="3" s="1"/>
  <c r="E30" i="3"/>
  <c r="F30" i="3" s="1"/>
  <c r="E38" i="3"/>
  <c r="F38" i="3" s="1"/>
  <c r="E46" i="3"/>
  <c r="F46" i="3" s="1"/>
  <c r="E54" i="3"/>
  <c r="F54" i="3" s="1"/>
  <c r="E62" i="3"/>
  <c r="F62" i="3" s="1"/>
  <c r="E70" i="3"/>
  <c r="F70" i="3" s="1"/>
  <c r="E78" i="3"/>
  <c r="F78" i="3" s="1"/>
  <c r="E86" i="3"/>
  <c r="F86" i="3" s="1"/>
  <c r="E94" i="3"/>
  <c r="F94" i="3" s="1"/>
  <c r="E102" i="3"/>
  <c r="F102" i="3" s="1"/>
  <c r="E110" i="3"/>
  <c r="F110" i="3" s="1"/>
  <c r="E118" i="3"/>
  <c r="F118" i="3" s="1"/>
  <c r="E126" i="3"/>
  <c r="F126" i="3" s="1"/>
  <c r="E134" i="3"/>
  <c r="F134" i="3" s="1"/>
  <c r="E142" i="3"/>
  <c r="F142" i="3" s="1"/>
  <c r="E150" i="3"/>
  <c r="F150" i="3" s="1"/>
  <c r="E158" i="3"/>
  <c r="F158" i="3" s="1"/>
  <c r="E166" i="3"/>
  <c r="F166" i="3" s="1"/>
  <c r="E174" i="3"/>
  <c r="F174" i="3" s="1"/>
  <c r="E182" i="3"/>
  <c r="F182" i="3" s="1"/>
  <c r="E190" i="3"/>
  <c r="F190" i="3" s="1"/>
  <c r="E198" i="3"/>
  <c r="F198" i="3" s="1"/>
  <c r="E206" i="3"/>
  <c r="F206" i="3" s="1"/>
  <c r="E214" i="3"/>
  <c r="F214" i="3" s="1"/>
  <c r="E34" i="3"/>
  <c r="F34" i="3" s="1"/>
  <c r="E82" i="3"/>
  <c r="F82" i="3" s="1"/>
  <c r="E122" i="3"/>
  <c r="F122" i="3" s="1"/>
  <c r="E170" i="3"/>
  <c r="F170" i="3" s="1"/>
  <c r="E23" i="3"/>
  <c r="F23" i="3" s="1"/>
  <c r="E31" i="3"/>
  <c r="F31" i="3" s="1"/>
  <c r="E39" i="3"/>
  <c r="F39" i="3" s="1"/>
  <c r="E47" i="3"/>
  <c r="F47" i="3" s="1"/>
  <c r="E55" i="3"/>
  <c r="F55" i="3" s="1"/>
  <c r="E63" i="3"/>
  <c r="F63" i="3" s="1"/>
  <c r="E71" i="3"/>
  <c r="F71" i="3" s="1"/>
  <c r="E79" i="3"/>
  <c r="F79" i="3" s="1"/>
  <c r="E87" i="3"/>
  <c r="F87" i="3" s="1"/>
  <c r="E95" i="3"/>
  <c r="F95" i="3" s="1"/>
  <c r="E103" i="3"/>
  <c r="F103" i="3" s="1"/>
  <c r="E111" i="3"/>
  <c r="F111" i="3" s="1"/>
  <c r="E119" i="3"/>
  <c r="F119" i="3" s="1"/>
  <c r="E127" i="3"/>
  <c r="F127" i="3" s="1"/>
  <c r="E135" i="3"/>
  <c r="F135" i="3" s="1"/>
  <c r="E143" i="3"/>
  <c r="F143" i="3" s="1"/>
  <c r="E151" i="3"/>
  <c r="F151" i="3" s="1"/>
  <c r="E159" i="3"/>
  <c r="F159" i="3" s="1"/>
  <c r="E167" i="3"/>
  <c r="F167" i="3" s="1"/>
  <c r="E175" i="3"/>
  <c r="F175" i="3" s="1"/>
  <c r="E183" i="3"/>
  <c r="F183" i="3" s="1"/>
  <c r="E191" i="3"/>
  <c r="F191" i="3" s="1"/>
  <c r="E199" i="3"/>
  <c r="F199" i="3" s="1"/>
  <c r="E207" i="3"/>
  <c r="F207" i="3" s="1"/>
  <c r="E215" i="3"/>
  <c r="F215" i="3" s="1"/>
  <c r="E18" i="3"/>
  <c r="F18" i="3" s="1"/>
  <c r="E58" i="3"/>
  <c r="F58" i="3" s="1"/>
  <c r="E106" i="3"/>
  <c r="F106" i="3" s="1"/>
  <c r="E146" i="3"/>
  <c r="F146" i="3" s="1"/>
  <c r="E194" i="3"/>
  <c r="F194" i="3" s="1"/>
  <c r="E24" i="3"/>
  <c r="F24" i="3" s="1"/>
  <c r="E32" i="3"/>
  <c r="F32" i="3" s="1"/>
  <c r="E40" i="3"/>
  <c r="F40" i="3" s="1"/>
  <c r="E48" i="3"/>
  <c r="F48" i="3" s="1"/>
  <c r="E56" i="3"/>
  <c r="F56" i="3" s="1"/>
  <c r="E64" i="3"/>
  <c r="F64" i="3" s="1"/>
  <c r="E72" i="3"/>
  <c r="F72" i="3" s="1"/>
  <c r="E80" i="3"/>
  <c r="F80" i="3" s="1"/>
  <c r="E88" i="3"/>
  <c r="F88" i="3" s="1"/>
  <c r="E96" i="3"/>
  <c r="F96" i="3" s="1"/>
  <c r="E104" i="3"/>
  <c r="F104" i="3" s="1"/>
  <c r="E112" i="3"/>
  <c r="F112" i="3" s="1"/>
  <c r="E120" i="3"/>
  <c r="F120" i="3" s="1"/>
  <c r="E128" i="3"/>
  <c r="F128" i="3" s="1"/>
  <c r="E136" i="3"/>
  <c r="F136" i="3" s="1"/>
  <c r="E144" i="3"/>
  <c r="F144" i="3" s="1"/>
  <c r="E152" i="3"/>
  <c r="F152" i="3" s="1"/>
  <c r="E160" i="3"/>
  <c r="F160" i="3" s="1"/>
  <c r="E168" i="3"/>
  <c r="F168" i="3" s="1"/>
  <c r="E176" i="3"/>
  <c r="F176" i="3" s="1"/>
  <c r="E184" i="3"/>
  <c r="F184" i="3" s="1"/>
  <c r="E192" i="3"/>
  <c r="F192" i="3" s="1"/>
  <c r="E200" i="3"/>
  <c r="F200" i="3" s="1"/>
  <c r="E208" i="3"/>
  <c r="F208" i="3" s="1"/>
  <c r="E216" i="3"/>
  <c r="F216" i="3" s="1"/>
  <c r="E42" i="3"/>
  <c r="F42" i="3" s="1"/>
  <c r="E98" i="3"/>
  <c r="F98" i="3" s="1"/>
  <c r="E130" i="3"/>
  <c r="F130" i="3" s="1"/>
  <c r="E178" i="3"/>
  <c r="F178" i="3" s="1"/>
  <c r="E210" i="3"/>
  <c r="F210" i="3" s="1"/>
  <c r="E17" i="3"/>
  <c r="F17" i="3" s="1"/>
  <c r="E25" i="3"/>
  <c r="F25" i="3" s="1"/>
  <c r="E33" i="3"/>
  <c r="F33" i="3" s="1"/>
  <c r="E41" i="3"/>
  <c r="F41" i="3" s="1"/>
  <c r="E49" i="3"/>
  <c r="F49" i="3" s="1"/>
  <c r="E57" i="3"/>
  <c r="F57" i="3" s="1"/>
  <c r="E65" i="3"/>
  <c r="F65" i="3" s="1"/>
  <c r="E73" i="3"/>
  <c r="F73" i="3" s="1"/>
  <c r="E81" i="3"/>
  <c r="F81" i="3" s="1"/>
  <c r="E89" i="3"/>
  <c r="F89" i="3" s="1"/>
  <c r="E97" i="3"/>
  <c r="F97" i="3" s="1"/>
  <c r="E105" i="3"/>
  <c r="F105" i="3" s="1"/>
  <c r="E113" i="3"/>
  <c r="F113" i="3" s="1"/>
  <c r="E121" i="3"/>
  <c r="F121" i="3" s="1"/>
  <c r="E129" i="3"/>
  <c r="F129" i="3" s="1"/>
  <c r="E137" i="3"/>
  <c r="F137" i="3" s="1"/>
  <c r="E145" i="3"/>
  <c r="F145" i="3" s="1"/>
  <c r="E153" i="3"/>
  <c r="F153" i="3" s="1"/>
  <c r="E161" i="3"/>
  <c r="F161" i="3" s="1"/>
  <c r="E169" i="3"/>
  <c r="F169" i="3" s="1"/>
  <c r="E177" i="3"/>
  <c r="F177" i="3" s="1"/>
  <c r="E185" i="3"/>
  <c r="F185" i="3" s="1"/>
  <c r="E193" i="3"/>
  <c r="F193" i="3" s="1"/>
  <c r="E201" i="3"/>
  <c r="F201" i="3" s="1"/>
  <c r="E209" i="3"/>
  <c r="F209" i="3" s="1"/>
  <c r="E217" i="3"/>
  <c r="F217" i="3" s="1"/>
  <c r="E74" i="3"/>
  <c r="F74" i="3" s="1"/>
  <c r="E162" i="3"/>
  <c r="F162" i="3" s="1"/>
  <c r="E19" i="3"/>
  <c r="F19" i="3" s="1"/>
  <c r="E27" i="3"/>
  <c r="F27" i="3" s="1"/>
  <c r="E35" i="3"/>
  <c r="F35" i="3" s="1"/>
  <c r="E43" i="3"/>
  <c r="F43" i="3" s="1"/>
  <c r="E51" i="3"/>
  <c r="F51" i="3" s="1"/>
  <c r="E59" i="3"/>
  <c r="F59" i="3" s="1"/>
  <c r="E67" i="3"/>
  <c r="F67" i="3" s="1"/>
  <c r="E75" i="3"/>
  <c r="F75" i="3" s="1"/>
  <c r="E83" i="3"/>
  <c r="F83" i="3" s="1"/>
  <c r="E91" i="3"/>
  <c r="F91" i="3" s="1"/>
  <c r="E99" i="3"/>
  <c r="F99" i="3" s="1"/>
  <c r="E107" i="3"/>
  <c r="F107" i="3" s="1"/>
  <c r="E115" i="3"/>
  <c r="F115" i="3" s="1"/>
  <c r="E123" i="3"/>
  <c r="F123" i="3" s="1"/>
  <c r="E131" i="3"/>
  <c r="F131" i="3" s="1"/>
  <c r="E139" i="3"/>
  <c r="F139" i="3" s="1"/>
  <c r="E147" i="3"/>
  <c r="F147" i="3" s="1"/>
  <c r="E155" i="3"/>
  <c r="F155" i="3" s="1"/>
  <c r="E163" i="3"/>
  <c r="F163" i="3" s="1"/>
  <c r="E171" i="3"/>
  <c r="F171" i="3" s="1"/>
  <c r="E179" i="3"/>
  <c r="F179" i="3" s="1"/>
  <c r="E187" i="3"/>
  <c r="F187" i="3" s="1"/>
  <c r="E195" i="3"/>
  <c r="F195" i="3" s="1"/>
  <c r="E203" i="3"/>
  <c r="F203" i="3" s="1"/>
  <c r="E211" i="3"/>
  <c r="F211" i="3" s="1"/>
  <c r="E20" i="3"/>
  <c r="F20" i="3" s="1"/>
  <c r="E28" i="3"/>
  <c r="F28" i="3" s="1"/>
  <c r="E36" i="3"/>
  <c r="F36" i="3" s="1"/>
  <c r="E44" i="3"/>
  <c r="F44" i="3" s="1"/>
  <c r="E52" i="3"/>
  <c r="F52" i="3" s="1"/>
  <c r="E60" i="3"/>
  <c r="F60" i="3" s="1"/>
  <c r="E68" i="3"/>
  <c r="F68" i="3" s="1"/>
  <c r="E76" i="3"/>
  <c r="F76" i="3" s="1"/>
  <c r="E84" i="3"/>
  <c r="F84" i="3" s="1"/>
  <c r="E92" i="3"/>
  <c r="F92" i="3" s="1"/>
  <c r="E100" i="3"/>
  <c r="F100" i="3" s="1"/>
  <c r="E108" i="3"/>
  <c r="F108" i="3" s="1"/>
  <c r="E116" i="3"/>
  <c r="F116" i="3" s="1"/>
  <c r="E124" i="3"/>
  <c r="F124" i="3" s="1"/>
  <c r="E132" i="3"/>
  <c r="F132" i="3" s="1"/>
  <c r="E140" i="3"/>
  <c r="F140" i="3" s="1"/>
  <c r="E148" i="3"/>
  <c r="F148" i="3" s="1"/>
  <c r="E156" i="3"/>
  <c r="F156" i="3" s="1"/>
  <c r="E164" i="3"/>
  <c r="F164" i="3" s="1"/>
  <c r="E172" i="3"/>
  <c r="F172" i="3" s="1"/>
  <c r="E180" i="3"/>
  <c r="F180" i="3" s="1"/>
  <c r="E188" i="3"/>
  <c r="F188" i="3" s="1"/>
  <c r="E196" i="3"/>
  <c r="F196" i="3" s="1"/>
  <c r="E204" i="3"/>
  <c r="F204" i="3" s="1"/>
  <c r="E212" i="3"/>
  <c r="F212" i="3" s="1"/>
  <c r="E50" i="3"/>
  <c r="F50" i="3" s="1"/>
  <c r="E66" i="3"/>
  <c r="F66" i="3" s="1"/>
  <c r="E114" i="3"/>
  <c r="F114" i="3" s="1"/>
  <c r="E154" i="3"/>
  <c r="F154" i="3" s="1"/>
  <c r="E202" i="3"/>
  <c r="F202" i="3" s="1"/>
  <c r="E18" i="5"/>
  <c r="F18" i="5" s="1"/>
  <c r="E26" i="5"/>
  <c r="F26" i="5" s="1"/>
  <c r="E34" i="5"/>
  <c r="F34" i="5" s="1"/>
  <c r="E42" i="5"/>
  <c r="F42" i="5" s="1"/>
  <c r="E50" i="5"/>
  <c r="F50" i="5" s="1"/>
  <c r="E58" i="5"/>
  <c r="F58" i="5" s="1"/>
  <c r="E66" i="5"/>
  <c r="F66" i="5" s="1"/>
  <c r="E74" i="5"/>
  <c r="F74" i="5" s="1"/>
  <c r="E82" i="5"/>
  <c r="F82" i="5" s="1"/>
  <c r="E90" i="5"/>
  <c r="F90" i="5" s="1"/>
  <c r="E98" i="5"/>
  <c r="F98" i="5" s="1"/>
  <c r="E106" i="5"/>
  <c r="F106" i="5" s="1"/>
  <c r="E114" i="5"/>
  <c r="F114" i="5" s="1"/>
  <c r="E122" i="5"/>
  <c r="F122" i="5" s="1"/>
  <c r="E130" i="5"/>
  <c r="F130" i="5" s="1"/>
  <c r="E138" i="5"/>
  <c r="F138" i="5" s="1"/>
  <c r="E146" i="5"/>
  <c r="F146" i="5" s="1"/>
  <c r="E154" i="5"/>
  <c r="F154" i="5" s="1"/>
  <c r="E162" i="5"/>
  <c r="F162" i="5" s="1"/>
  <c r="E170" i="5"/>
  <c r="F170" i="5" s="1"/>
  <c r="E178" i="5"/>
  <c r="F178" i="5" s="1"/>
  <c r="E186" i="5"/>
  <c r="F186" i="5" s="1"/>
  <c r="E194" i="5"/>
  <c r="F194" i="5" s="1"/>
  <c r="E202" i="5"/>
  <c r="F202" i="5" s="1"/>
  <c r="E210" i="5"/>
  <c r="F210" i="5" s="1"/>
  <c r="E17" i="5"/>
  <c r="F17" i="5" s="1"/>
  <c r="E19" i="5"/>
  <c r="F19" i="5" s="1"/>
  <c r="E27" i="5"/>
  <c r="F27" i="5" s="1"/>
  <c r="E35" i="5"/>
  <c r="F35" i="5" s="1"/>
  <c r="E43" i="5"/>
  <c r="F43" i="5" s="1"/>
  <c r="E51" i="5"/>
  <c r="F51" i="5" s="1"/>
  <c r="E59" i="5"/>
  <c r="F59" i="5" s="1"/>
  <c r="E67" i="5"/>
  <c r="F67" i="5" s="1"/>
  <c r="E75" i="5"/>
  <c r="F75" i="5" s="1"/>
  <c r="E83" i="5"/>
  <c r="F83" i="5" s="1"/>
  <c r="E91" i="5"/>
  <c r="F91" i="5" s="1"/>
  <c r="E99" i="5"/>
  <c r="F99" i="5" s="1"/>
  <c r="E107" i="5"/>
  <c r="F107" i="5" s="1"/>
  <c r="E115" i="5"/>
  <c r="F115" i="5" s="1"/>
  <c r="E123" i="5"/>
  <c r="F123" i="5" s="1"/>
  <c r="E131" i="5"/>
  <c r="F131" i="5" s="1"/>
  <c r="E139" i="5"/>
  <c r="F139" i="5" s="1"/>
  <c r="E147" i="5"/>
  <c r="F147" i="5" s="1"/>
  <c r="E155" i="5"/>
  <c r="F155" i="5" s="1"/>
  <c r="E163" i="5"/>
  <c r="F163" i="5" s="1"/>
  <c r="E171" i="5"/>
  <c r="F171" i="5" s="1"/>
  <c r="E179" i="5"/>
  <c r="F179" i="5" s="1"/>
  <c r="E187" i="5"/>
  <c r="F187" i="5" s="1"/>
  <c r="E195" i="5"/>
  <c r="F195" i="5" s="1"/>
  <c r="E203" i="5"/>
  <c r="F203" i="5" s="1"/>
  <c r="E211" i="5"/>
  <c r="F211" i="5" s="1"/>
  <c r="E20" i="5"/>
  <c r="F20" i="5" s="1"/>
  <c r="E28" i="5"/>
  <c r="F28" i="5" s="1"/>
  <c r="E21" i="5"/>
  <c r="F21" i="5" s="1"/>
  <c r="E29" i="5"/>
  <c r="F29" i="5" s="1"/>
  <c r="E37" i="5"/>
  <c r="F37" i="5" s="1"/>
  <c r="E45" i="5"/>
  <c r="F45" i="5" s="1"/>
  <c r="E53" i="5"/>
  <c r="F53" i="5" s="1"/>
  <c r="E61" i="5"/>
  <c r="F61" i="5" s="1"/>
  <c r="E69" i="5"/>
  <c r="F69" i="5" s="1"/>
  <c r="E77" i="5"/>
  <c r="F77" i="5" s="1"/>
  <c r="E85" i="5"/>
  <c r="F85" i="5" s="1"/>
  <c r="E93" i="5"/>
  <c r="F93" i="5" s="1"/>
  <c r="E101" i="5"/>
  <c r="F101" i="5" s="1"/>
  <c r="E109" i="5"/>
  <c r="F109" i="5" s="1"/>
  <c r="E117" i="5"/>
  <c r="F117" i="5" s="1"/>
  <c r="E125" i="5"/>
  <c r="F125" i="5" s="1"/>
  <c r="E133" i="5"/>
  <c r="F133" i="5" s="1"/>
  <c r="E141" i="5"/>
  <c r="F141" i="5" s="1"/>
  <c r="E149" i="5"/>
  <c r="F149" i="5" s="1"/>
  <c r="E157" i="5"/>
  <c r="F157" i="5" s="1"/>
  <c r="E165" i="5"/>
  <c r="F165" i="5" s="1"/>
  <c r="E173" i="5"/>
  <c r="F173" i="5" s="1"/>
  <c r="E181" i="5"/>
  <c r="F181" i="5" s="1"/>
  <c r="E189" i="5"/>
  <c r="F189" i="5" s="1"/>
  <c r="E197" i="5"/>
  <c r="F197" i="5" s="1"/>
  <c r="E205" i="5"/>
  <c r="F205" i="5" s="1"/>
  <c r="E213" i="5"/>
  <c r="F213" i="5" s="1"/>
  <c r="E22" i="5"/>
  <c r="F22" i="5" s="1"/>
  <c r="E30" i="5"/>
  <c r="F30" i="5" s="1"/>
  <c r="E38" i="5"/>
  <c r="F38" i="5" s="1"/>
  <c r="E46" i="5"/>
  <c r="F46" i="5" s="1"/>
  <c r="E54" i="5"/>
  <c r="F54" i="5" s="1"/>
  <c r="E62" i="5"/>
  <c r="F62" i="5" s="1"/>
  <c r="E70" i="5"/>
  <c r="F70" i="5" s="1"/>
  <c r="E78" i="5"/>
  <c r="F78" i="5" s="1"/>
  <c r="E86" i="5"/>
  <c r="F86" i="5" s="1"/>
  <c r="E94" i="5"/>
  <c r="F94" i="5" s="1"/>
  <c r="E102" i="5"/>
  <c r="F102" i="5" s="1"/>
  <c r="E110" i="5"/>
  <c r="F110" i="5" s="1"/>
  <c r="E118" i="5"/>
  <c r="F118" i="5" s="1"/>
  <c r="E126" i="5"/>
  <c r="F126" i="5" s="1"/>
  <c r="E134" i="5"/>
  <c r="F134" i="5" s="1"/>
  <c r="E142" i="5"/>
  <c r="F142" i="5" s="1"/>
  <c r="E150" i="5"/>
  <c r="F150" i="5" s="1"/>
  <c r="E158" i="5"/>
  <c r="F158" i="5" s="1"/>
  <c r="E166" i="5"/>
  <c r="F166" i="5" s="1"/>
  <c r="E174" i="5"/>
  <c r="F174" i="5" s="1"/>
  <c r="E182" i="5"/>
  <c r="F182" i="5" s="1"/>
  <c r="E190" i="5"/>
  <c r="F190" i="5" s="1"/>
  <c r="E198" i="5"/>
  <c r="F198" i="5" s="1"/>
  <c r="E206" i="5"/>
  <c r="F206" i="5" s="1"/>
  <c r="E214" i="5"/>
  <c r="F214" i="5" s="1"/>
  <c r="E23" i="5"/>
  <c r="F23" i="5" s="1"/>
  <c r="E31" i="5"/>
  <c r="F31" i="5" s="1"/>
  <c r="E39" i="5"/>
  <c r="F39" i="5" s="1"/>
  <c r="E47" i="5"/>
  <c r="F47" i="5" s="1"/>
  <c r="E55" i="5"/>
  <c r="F55" i="5" s="1"/>
  <c r="E63" i="5"/>
  <c r="F63" i="5" s="1"/>
  <c r="E71" i="5"/>
  <c r="F71" i="5" s="1"/>
  <c r="E79" i="5"/>
  <c r="F79" i="5" s="1"/>
  <c r="E87" i="5"/>
  <c r="F87" i="5" s="1"/>
  <c r="E95" i="5"/>
  <c r="F95" i="5" s="1"/>
  <c r="E103" i="5"/>
  <c r="F103" i="5" s="1"/>
  <c r="E111" i="5"/>
  <c r="F111" i="5" s="1"/>
  <c r="E119" i="5"/>
  <c r="F119" i="5" s="1"/>
  <c r="E127" i="5"/>
  <c r="F127" i="5" s="1"/>
  <c r="E135" i="5"/>
  <c r="F135" i="5" s="1"/>
  <c r="E143" i="5"/>
  <c r="F143" i="5" s="1"/>
  <c r="E151" i="5"/>
  <c r="F151" i="5" s="1"/>
  <c r="E159" i="5"/>
  <c r="F159" i="5" s="1"/>
  <c r="E167" i="5"/>
  <c r="F167" i="5" s="1"/>
  <c r="E175" i="5"/>
  <c r="F175" i="5" s="1"/>
  <c r="E183" i="5"/>
  <c r="F183" i="5" s="1"/>
  <c r="E191" i="5"/>
  <c r="F191" i="5" s="1"/>
  <c r="E199" i="5"/>
  <c r="F199" i="5" s="1"/>
  <c r="E207" i="5"/>
  <c r="F207" i="5" s="1"/>
  <c r="E215" i="5"/>
  <c r="F215" i="5" s="1"/>
  <c r="E24" i="5"/>
  <c r="F24" i="5" s="1"/>
  <c r="E32" i="5"/>
  <c r="F32" i="5" s="1"/>
  <c r="E41" i="5"/>
  <c r="F41" i="5" s="1"/>
  <c r="E64" i="5"/>
  <c r="F64" i="5" s="1"/>
  <c r="E84" i="5"/>
  <c r="F84" i="5" s="1"/>
  <c r="E105" i="5"/>
  <c r="F105" i="5" s="1"/>
  <c r="E128" i="5"/>
  <c r="F128" i="5" s="1"/>
  <c r="E148" i="5"/>
  <c r="F148" i="5" s="1"/>
  <c r="E169" i="5"/>
  <c r="F169" i="5" s="1"/>
  <c r="E48" i="5"/>
  <c r="F48" i="5" s="1"/>
  <c r="E68" i="5"/>
  <c r="F68" i="5" s="1"/>
  <c r="E89" i="5"/>
  <c r="F89" i="5" s="1"/>
  <c r="E112" i="5"/>
  <c r="F112" i="5" s="1"/>
  <c r="E132" i="5"/>
  <c r="F132" i="5" s="1"/>
  <c r="E153" i="5"/>
  <c r="F153" i="5" s="1"/>
  <c r="E176" i="5"/>
  <c r="F176" i="5" s="1"/>
  <c r="E196" i="5"/>
  <c r="F196" i="5" s="1"/>
  <c r="E217" i="5"/>
  <c r="F217" i="5" s="1"/>
  <c r="E49" i="5"/>
  <c r="F49" i="5" s="1"/>
  <c r="E72" i="5"/>
  <c r="F72" i="5" s="1"/>
  <c r="E92" i="5"/>
  <c r="F92" i="5" s="1"/>
  <c r="E113" i="5"/>
  <c r="F113" i="5" s="1"/>
  <c r="E136" i="5"/>
  <c r="F136" i="5" s="1"/>
  <c r="E156" i="5"/>
  <c r="F156" i="5" s="1"/>
  <c r="E177" i="5"/>
  <c r="F177" i="5" s="1"/>
  <c r="E200" i="5"/>
  <c r="F200" i="5" s="1"/>
  <c r="E25" i="5"/>
  <c r="F25" i="5" s="1"/>
  <c r="E52" i="5"/>
  <c r="F52" i="5" s="1"/>
  <c r="E73" i="5"/>
  <c r="F73" i="5" s="1"/>
  <c r="E96" i="5"/>
  <c r="F96" i="5" s="1"/>
  <c r="E116" i="5"/>
  <c r="F116" i="5" s="1"/>
  <c r="E137" i="5"/>
  <c r="F137" i="5" s="1"/>
  <c r="E160" i="5"/>
  <c r="F160" i="5" s="1"/>
  <c r="E180" i="5"/>
  <c r="F180" i="5" s="1"/>
  <c r="E201" i="5"/>
  <c r="F201" i="5" s="1"/>
  <c r="E33" i="5"/>
  <c r="F33" i="5" s="1"/>
  <c r="E56" i="5"/>
  <c r="F56" i="5" s="1"/>
  <c r="E76" i="5"/>
  <c r="F76" i="5" s="1"/>
  <c r="E97" i="5"/>
  <c r="F97" i="5" s="1"/>
  <c r="E120" i="5"/>
  <c r="F120" i="5" s="1"/>
  <c r="E140" i="5"/>
  <c r="F140" i="5" s="1"/>
  <c r="E161" i="5"/>
  <c r="F161" i="5" s="1"/>
  <c r="E36" i="5"/>
  <c r="F36" i="5" s="1"/>
  <c r="E57" i="5"/>
  <c r="F57" i="5" s="1"/>
  <c r="E80" i="5"/>
  <c r="F80" i="5" s="1"/>
  <c r="E100" i="5"/>
  <c r="F100" i="5" s="1"/>
  <c r="E121" i="5"/>
  <c r="F121" i="5" s="1"/>
  <c r="E144" i="5"/>
  <c r="F144" i="5" s="1"/>
  <c r="E164" i="5"/>
  <c r="F164" i="5" s="1"/>
  <c r="E185" i="5"/>
  <c r="F185" i="5" s="1"/>
  <c r="E208" i="5"/>
  <c r="F208" i="5" s="1"/>
  <c r="E44" i="5"/>
  <c r="F44" i="5" s="1"/>
  <c r="E129" i="5"/>
  <c r="F129" i="5" s="1"/>
  <c r="E193" i="5"/>
  <c r="F193" i="5" s="1"/>
  <c r="E88" i="5"/>
  <c r="F88" i="5" s="1"/>
  <c r="E172" i="5"/>
  <c r="F172" i="5" s="1"/>
  <c r="E216" i="5"/>
  <c r="F216" i="5" s="1"/>
  <c r="E40" i="5"/>
  <c r="F40" i="5" s="1"/>
  <c r="E152" i="5"/>
  <c r="F152" i="5" s="1"/>
  <c r="E60" i="5"/>
  <c r="F60" i="5" s="1"/>
  <c r="E168" i="5"/>
  <c r="F168" i="5" s="1"/>
  <c r="E65" i="5"/>
  <c r="F65" i="5" s="1"/>
  <c r="E184" i="5"/>
  <c r="F184" i="5" s="1"/>
  <c r="E81" i="5"/>
  <c r="F81" i="5" s="1"/>
  <c r="E188" i="5"/>
  <c r="F188" i="5" s="1"/>
  <c r="E104" i="5"/>
  <c r="F104" i="5" s="1"/>
  <c r="E192" i="5"/>
  <c r="F192" i="5" s="1"/>
  <c r="E108" i="5"/>
  <c r="F108" i="5" s="1"/>
  <c r="E204" i="5"/>
  <c r="F204" i="5" s="1"/>
  <c r="E124" i="5"/>
  <c r="F124" i="5" s="1"/>
  <c r="E209" i="5"/>
  <c r="F209" i="5" s="1"/>
  <c r="E145" i="5"/>
  <c r="F145" i="5" s="1"/>
  <c r="E212" i="5"/>
  <c r="F212" i="5" s="1"/>
  <c r="E20" i="7"/>
  <c r="F20" i="7" s="1"/>
  <c r="E28" i="7"/>
  <c r="F28" i="7" s="1"/>
  <c r="E36" i="7"/>
  <c r="F36" i="7" s="1"/>
  <c r="E44" i="7"/>
  <c r="F44" i="7" s="1"/>
  <c r="E52" i="7"/>
  <c r="F52" i="7" s="1"/>
  <c r="E60" i="7"/>
  <c r="F60" i="7" s="1"/>
  <c r="E68" i="7"/>
  <c r="F68" i="7" s="1"/>
  <c r="E76" i="7"/>
  <c r="F76" i="7" s="1"/>
  <c r="E84" i="7"/>
  <c r="F84" i="7" s="1"/>
  <c r="E92" i="7"/>
  <c r="F92" i="7" s="1"/>
  <c r="E100" i="7"/>
  <c r="F100" i="7" s="1"/>
  <c r="E108" i="7"/>
  <c r="F108" i="7" s="1"/>
  <c r="E116" i="7"/>
  <c r="F116" i="7" s="1"/>
  <c r="E124" i="7"/>
  <c r="F124" i="7" s="1"/>
  <c r="E132" i="7"/>
  <c r="F132" i="7" s="1"/>
  <c r="E140" i="7"/>
  <c r="F140" i="7" s="1"/>
  <c r="E148" i="7"/>
  <c r="F148" i="7" s="1"/>
  <c r="E156" i="7"/>
  <c r="F156" i="7" s="1"/>
  <c r="E23" i="7"/>
  <c r="F23" i="7" s="1"/>
  <c r="E31" i="7"/>
  <c r="F31" i="7" s="1"/>
  <c r="E39" i="7"/>
  <c r="F39" i="7" s="1"/>
  <c r="E47" i="7"/>
  <c r="F47" i="7" s="1"/>
  <c r="E55" i="7"/>
  <c r="F55" i="7" s="1"/>
  <c r="E63" i="7"/>
  <c r="F63" i="7" s="1"/>
  <c r="E71" i="7"/>
  <c r="F71" i="7" s="1"/>
  <c r="E79" i="7"/>
  <c r="F79" i="7" s="1"/>
  <c r="E87" i="7"/>
  <c r="F87" i="7" s="1"/>
  <c r="E95" i="7"/>
  <c r="F95" i="7" s="1"/>
  <c r="E103" i="7"/>
  <c r="F103" i="7" s="1"/>
  <c r="E111" i="7"/>
  <c r="F111" i="7" s="1"/>
  <c r="E119" i="7"/>
  <c r="F119" i="7" s="1"/>
  <c r="E127" i="7"/>
  <c r="F127" i="7" s="1"/>
  <c r="E135" i="7"/>
  <c r="F135" i="7" s="1"/>
  <c r="E143" i="7"/>
  <c r="F143" i="7" s="1"/>
  <c r="E151" i="7"/>
  <c r="F151" i="7" s="1"/>
  <c r="E159" i="7"/>
  <c r="F159" i="7" s="1"/>
  <c r="E167" i="7"/>
  <c r="F167" i="7" s="1"/>
  <c r="E175" i="7"/>
  <c r="F175" i="7" s="1"/>
  <c r="E183" i="7"/>
  <c r="F183" i="7" s="1"/>
  <c r="E191" i="7"/>
  <c r="F191" i="7" s="1"/>
  <c r="E199" i="7"/>
  <c r="F199" i="7" s="1"/>
  <c r="E207" i="7"/>
  <c r="F207" i="7" s="1"/>
  <c r="E215" i="7"/>
  <c r="F215" i="7" s="1"/>
  <c r="E24" i="7"/>
  <c r="F24" i="7" s="1"/>
  <c r="E32" i="7"/>
  <c r="F32" i="7" s="1"/>
  <c r="E40" i="7"/>
  <c r="F40" i="7" s="1"/>
  <c r="E48" i="7"/>
  <c r="F48" i="7" s="1"/>
  <c r="E56" i="7"/>
  <c r="F56" i="7" s="1"/>
  <c r="E64" i="7"/>
  <c r="F64" i="7" s="1"/>
  <c r="E72" i="7"/>
  <c r="F72" i="7" s="1"/>
  <c r="E80" i="7"/>
  <c r="F80" i="7" s="1"/>
  <c r="E88" i="7"/>
  <c r="F88" i="7" s="1"/>
  <c r="E96" i="7"/>
  <c r="F96" i="7" s="1"/>
  <c r="E104" i="7"/>
  <c r="F104" i="7" s="1"/>
  <c r="E112" i="7"/>
  <c r="F112" i="7" s="1"/>
  <c r="E120" i="7"/>
  <c r="F120" i="7" s="1"/>
  <c r="E128" i="7"/>
  <c r="F128" i="7" s="1"/>
  <c r="E136" i="7"/>
  <c r="F136" i="7" s="1"/>
  <c r="E144" i="7"/>
  <c r="F144" i="7" s="1"/>
  <c r="E152" i="7"/>
  <c r="F152" i="7" s="1"/>
  <c r="E160" i="7"/>
  <c r="F160" i="7" s="1"/>
  <c r="E27" i="7"/>
  <c r="F27" i="7" s="1"/>
  <c r="E35" i="7"/>
  <c r="F35" i="7" s="1"/>
  <c r="E43" i="7"/>
  <c r="F43" i="7" s="1"/>
  <c r="E51" i="7"/>
  <c r="F51" i="7" s="1"/>
  <c r="E59" i="7"/>
  <c r="F59" i="7" s="1"/>
  <c r="E67" i="7"/>
  <c r="F67" i="7" s="1"/>
  <c r="E75" i="7"/>
  <c r="F75" i="7" s="1"/>
  <c r="E83" i="7"/>
  <c r="F83" i="7" s="1"/>
  <c r="E91" i="7"/>
  <c r="F91" i="7" s="1"/>
  <c r="E99" i="7"/>
  <c r="F99" i="7" s="1"/>
  <c r="E107" i="7"/>
  <c r="F107" i="7" s="1"/>
  <c r="E115" i="7"/>
  <c r="F115" i="7" s="1"/>
  <c r="E123" i="7"/>
  <c r="F123" i="7" s="1"/>
  <c r="E131" i="7"/>
  <c r="F131" i="7" s="1"/>
  <c r="E139" i="7"/>
  <c r="F139" i="7" s="1"/>
  <c r="E147" i="7"/>
  <c r="F147" i="7" s="1"/>
  <c r="E155" i="7"/>
  <c r="F155" i="7" s="1"/>
  <c r="E163" i="7"/>
  <c r="F163" i="7" s="1"/>
  <c r="E171" i="7"/>
  <c r="F171" i="7" s="1"/>
  <c r="E179" i="7"/>
  <c r="F179" i="7" s="1"/>
  <c r="E187" i="7"/>
  <c r="F187" i="7" s="1"/>
  <c r="E195" i="7"/>
  <c r="F195" i="7" s="1"/>
  <c r="E203" i="7"/>
  <c r="F203" i="7" s="1"/>
  <c r="E211" i="7"/>
  <c r="F211" i="7" s="1"/>
  <c r="E219" i="7"/>
  <c r="F219" i="7" s="1"/>
  <c r="E34" i="7"/>
  <c r="F34" i="7" s="1"/>
  <c r="E50" i="7"/>
  <c r="F50" i="7" s="1"/>
  <c r="E66" i="7"/>
  <c r="F66" i="7" s="1"/>
  <c r="E82" i="7"/>
  <c r="F82" i="7" s="1"/>
  <c r="E98" i="7"/>
  <c r="F98" i="7" s="1"/>
  <c r="E114" i="7"/>
  <c r="F114" i="7" s="1"/>
  <c r="E130" i="7"/>
  <c r="F130" i="7" s="1"/>
  <c r="E146" i="7"/>
  <c r="F146" i="7" s="1"/>
  <c r="E162" i="7"/>
  <c r="F162" i="7" s="1"/>
  <c r="E173" i="7"/>
  <c r="F173" i="7" s="1"/>
  <c r="E184" i="7"/>
  <c r="F184" i="7" s="1"/>
  <c r="E194" i="7"/>
  <c r="F194" i="7" s="1"/>
  <c r="E205" i="7"/>
  <c r="F205" i="7" s="1"/>
  <c r="E216" i="7"/>
  <c r="F216" i="7" s="1"/>
  <c r="E21" i="7"/>
  <c r="F21" i="7" s="1"/>
  <c r="E37" i="7"/>
  <c r="F37" i="7" s="1"/>
  <c r="E53" i="7"/>
  <c r="F53" i="7" s="1"/>
  <c r="E69" i="7"/>
  <c r="F69" i="7" s="1"/>
  <c r="E85" i="7"/>
  <c r="F85" i="7" s="1"/>
  <c r="E101" i="7"/>
  <c r="F101" i="7" s="1"/>
  <c r="E117" i="7"/>
  <c r="F117" i="7" s="1"/>
  <c r="E133" i="7"/>
  <c r="F133" i="7" s="1"/>
  <c r="E149" i="7"/>
  <c r="F149" i="7" s="1"/>
  <c r="E164" i="7"/>
  <c r="F164" i="7" s="1"/>
  <c r="E174" i="7"/>
  <c r="F174" i="7" s="1"/>
  <c r="E185" i="7"/>
  <c r="F185" i="7" s="1"/>
  <c r="E196" i="7"/>
  <c r="F196" i="7" s="1"/>
  <c r="E206" i="7"/>
  <c r="F206" i="7" s="1"/>
  <c r="E217" i="7"/>
  <c r="F217" i="7" s="1"/>
  <c r="E22" i="7"/>
  <c r="F22" i="7" s="1"/>
  <c r="E38" i="7"/>
  <c r="F38" i="7" s="1"/>
  <c r="E54" i="7"/>
  <c r="F54" i="7" s="1"/>
  <c r="E70" i="7"/>
  <c r="F70" i="7" s="1"/>
  <c r="E86" i="7"/>
  <c r="F86" i="7" s="1"/>
  <c r="E102" i="7"/>
  <c r="F102" i="7" s="1"/>
  <c r="E118" i="7"/>
  <c r="F118" i="7" s="1"/>
  <c r="E134" i="7"/>
  <c r="F134" i="7" s="1"/>
  <c r="E150" i="7"/>
  <c r="F150" i="7" s="1"/>
  <c r="E165" i="7"/>
  <c r="F165" i="7" s="1"/>
  <c r="E176" i="7"/>
  <c r="F176" i="7" s="1"/>
  <c r="E186" i="7"/>
  <c r="F186" i="7" s="1"/>
  <c r="E197" i="7"/>
  <c r="F197" i="7" s="1"/>
  <c r="E208" i="7"/>
  <c r="F208" i="7" s="1"/>
  <c r="E218" i="7"/>
  <c r="F218" i="7" s="1"/>
  <c r="E41" i="7"/>
  <c r="F41" i="7" s="1"/>
  <c r="E57" i="7"/>
  <c r="F57" i="7" s="1"/>
  <c r="E73" i="7"/>
  <c r="F73" i="7" s="1"/>
  <c r="E89" i="7"/>
  <c r="F89" i="7" s="1"/>
  <c r="E105" i="7"/>
  <c r="F105" i="7" s="1"/>
  <c r="E121" i="7"/>
  <c r="F121" i="7" s="1"/>
  <c r="E137" i="7"/>
  <c r="F137" i="7" s="1"/>
  <c r="E153" i="7"/>
  <c r="F153" i="7" s="1"/>
  <c r="E166" i="7"/>
  <c r="F166" i="7" s="1"/>
  <c r="E177" i="7"/>
  <c r="F177" i="7" s="1"/>
  <c r="E188" i="7"/>
  <c r="F188" i="7" s="1"/>
  <c r="E198" i="7"/>
  <c r="F198" i="7" s="1"/>
  <c r="E209" i="7"/>
  <c r="F209" i="7" s="1"/>
  <c r="E19" i="7"/>
  <c r="F19" i="7" s="1"/>
  <c r="E26" i="7"/>
  <c r="F26" i="7" s="1"/>
  <c r="E42" i="7"/>
  <c r="F42" i="7" s="1"/>
  <c r="E58" i="7"/>
  <c r="F58" i="7" s="1"/>
  <c r="E74" i="7"/>
  <c r="F74" i="7" s="1"/>
  <c r="E90" i="7"/>
  <c r="F90" i="7" s="1"/>
  <c r="E106" i="7"/>
  <c r="F106" i="7" s="1"/>
  <c r="E122" i="7"/>
  <c r="F122" i="7" s="1"/>
  <c r="E138" i="7"/>
  <c r="F138" i="7" s="1"/>
  <c r="E154" i="7"/>
  <c r="F154" i="7" s="1"/>
  <c r="E168" i="7"/>
  <c r="F168" i="7" s="1"/>
  <c r="E178" i="7"/>
  <c r="F178" i="7" s="1"/>
  <c r="E189" i="7"/>
  <c r="F189" i="7" s="1"/>
  <c r="E200" i="7"/>
  <c r="F200" i="7" s="1"/>
  <c r="E210" i="7"/>
  <c r="F210" i="7" s="1"/>
  <c r="E29" i="7"/>
  <c r="F29" i="7" s="1"/>
  <c r="E45" i="7"/>
  <c r="F45" i="7" s="1"/>
  <c r="E61" i="7"/>
  <c r="F61" i="7" s="1"/>
  <c r="E77" i="7"/>
  <c r="F77" i="7" s="1"/>
  <c r="E93" i="7"/>
  <c r="F93" i="7" s="1"/>
  <c r="E109" i="7"/>
  <c r="F109" i="7" s="1"/>
  <c r="E125" i="7"/>
  <c r="F125" i="7" s="1"/>
  <c r="E141" i="7"/>
  <c r="F141" i="7" s="1"/>
  <c r="E157" i="7"/>
  <c r="F157" i="7" s="1"/>
  <c r="E169" i="7"/>
  <c r="F169" i="7" s="1"/>
  <c r="E180" i="7"/>
  <c r="F180" i="7" s="1"/>
  <c r="E190" i="7"/>
  <c r="F190" i="7" s="1"/>
  <c r="E201" i="7"/>
  <c r="F201" i="7" s="1"/>
  <c r="E212" i="7"/>
  <c r="F212" i="7" s="1"/>
  <c r="E30" i="7"/>
  <c r="F30" i="7" s="1"/>
  <c r="E46" i="7"/>
  <c r="F46" i="7" s="1"/>
  <c r="E62" i="7"/>
  <c r="F62" i="7" s="1"/>
  <c r="E78" i="7"/>
  <c r="F78" i="7" s="1"/>
  <c r="E94" i="7"/>
  <c r="F94" i="7" s="1"/>
  <c r="E110" i="7"/>
  <c r="F110" i="7" s="1"/>
  <c r="E126" i="7"/>
  <c r="F126" i="7" s="1"/>
  <c r="E142" i="7"/>
  <c r="F142" i="7" s="1"/>
  <c r="E158" i="7"/>
  <c r="F158" i="7" s="1"/>
  <c r="E170" i="7"/>
  <c r="F170" i="7" s="1"/>
  <c r="E181" i="7"/>
  <c r="F181" i="7" s="1"/>
  <c r="E192" i="7"/>
  <c r="F192" i="7" s="1"/>
  <c r="E202" i="7"/>
  <c r="F202" i="7" s="1"/>
  <c r="E213" i="7"/>
  <c r="F213" i="7" s="1"/>
  <c r="E33" i="7"/>
  <c r="F33" i="7" s="1"/>
  <c r="E49" i="7"/>
  <c r="F49" i="7" s="1"/>
  <c r="E65" i="7"/>
  <c r="F65" i="7" s="1"/>
  <c r="E81" i="7"/>
  <c r="F81" i="7" s="1"/>
  <c r="E97" i="7"/>
  <c r="F97" i="7" s="1"/>
  <c r="E113" i="7"/>
  <c r="F113" i="7" s="1"/>
  <c r="E129" i="7"/>
  <c r="F129" i="7" s="1"/>
  <c r="E145" i="7"/>
  <c r="F145" i="7" s="1"/>
  <c r="E161" i="7"/>
  <c r="F161" i="7" s="1"/>
  <c r="E172" i="7"/>
  <c r="F172" i="7" s="1"/>
  <c r="E182" i="7"/>
  <c r="F182" i="7" s="1"/>
  <c r="E193" i="7"/>
  <c r="F193" i="7" s="1"/>
  <c r="E204" i="7"/>
  <c r="F204" i="7" s="1"/>
  <c r="E214" i="7"/>
  <c r="F214" i="7" s="1"/>
  <c r="E25" i="7"/>
  <c r="F25" i="7" s="1"/>
  <c r="L27" i="1"/>
  <c r="N27" i="1" s="1"/>
  <c r="M26" i="1"/>
  <c r="L26" i="1"/>
  <c r="L25" i="1"/>
  <c r="N25" i="1" s="1"/>
  <c r="L24" i="1"/>
  <c r="N24" i="1" s="1"/>
  <c r="L23" i="1"/>
  <c r="N23" i="1" s="1"/>
  <c r="L22" i="1"/>
  <c r="N22" i="1" s="1"/>
  <c r="L17" i="1"/>
  <c r="N17" i="1" s="1"/>
  <c r="G16" i="3" l="1"/>
  <c r="N26" i="1"/>
  <c r="G114" i="3"/>
  <c r="G172" i="3"/>
  <c r="G108" i="3"/>
  <c r="G44" i="3"/>
  <c r="G179" i="3"/>
  <c r="G115" i="3"/>
  <c r="G51" i="3"/>
  <c r="G209" i="3"/>
  <c r="G145" i="3"/>
  <c r="G81" i="3"/>
  <c r="G17" i="3"/>
  <c r="G200" i="3"/>
  <c r="G136" i="3"/>
  <c r="G72" i="3"/>
  <c r="G146" i="3"/>
  <c r="G183" i="3"/>
  <c r="G119" i="3"/>
  <c r="G55" i="3"/>
  <c r="G34" i="3"/>
  <c r="G158" i="3"/>
  <c r="G94" i="3"/>
  <c r="G30" i="3"/>
  <c r="G205" i="3"/>
  <c r="G141" i="3"/>
  <c r="G77" i="3"/>
  <c r="G66" i="3"/>
  <c r="G164" i="3"/>
  <c r="G100" i="3"/>
  <c r="G36" i="3"/>
  <c r="G171" i="3"/>
  <c r="G107" i="3"/>
  <c r="G43" i="3"/>
  <c r="G201" i="3"/>
  <c r="G137" i="3"/>
  <c r="G73" i="3"/>
  <c r="G210" i="3"/>
  <c r="G192" i="3"/>
  <c r="G128" i="3"/>
  <c r="G64" i="3"/>
  <c r="G106" i="3"/>
  <c r="G175" i="3"/>
  <c r="G111" i="3"/>
  <c r="G47" i="3"/>
  <c r="G214" i="3"/>
  <c r="G150" i="3"/>
  <c r="G86" i="3"/>
  <c r="G22" i="3"/>
  <c r="G197" i="3"/>
  <c r="G133" i="3"/>
  <c r="G69" i="3"/>
  <c r="G50" i="3"/>
  <c r="G156" i="3"/>
  <c r="G92" i="3"/>
  <c r="G28" i="3"/>
  <c r="G163" i="3"/>
  <c r="G99" i="3"/>
  <c r="G35" i="3"/>
  <c r="G193" i="3"/>
  <c r="G129" i="3"/>
  <c r="G65" i="3"/>
  <c r="G178" i="3"/>
  <c r="G184" i="3"/>
  <c r="G120" i="3"/>
  <c r="G56" i="3"/>
  <c r="G58" i="3"/>
  <c r="G167" i="3"/>
  <c r="G103" i="3"/>
  <c r="G39" i="3"/>
  <c r="G206" i="3"/>
  <c r="G142" i="3"/>
  <c r="G78" i="3"/>
  <c r="G189" i="3"/>
  <c r="G125" i="3"/>
  <c r="G61" i="3"/>
  <c r="G212" i="3"/>
  <c r="G148" i="3"/>
  <c r="G84" i="3"/>
  <c r="G20" i="3"/>
  <c r="G155" i="3"/>
  <c r="G91" i="3"/>
  <c r="G27" i="3"/>
  <c r="G185" i="3"/>
  <c r="G121" i="3"/>
  <c r="G57" i="3"/>
  <c r="G130" i="3"/>
  <c r="G176" i="3"/>
  <c r="G112" i="3"/>
  <c r="G48" i="3"/>
  <c r="G18" i="3"/>
  <c r="G159" i="3"/>
  <c r="G95" i="3"/>
  <c r="G31" i="3"/>
  <c r="G198" i="3"/>
  <c r="G134" i="3"/>
  <c r="G70" i="3"/>
  <c r="G186" i="3"/>
  <c r="G181" i="3"/>
  <c r="G117" i="3"/>
  <c r="G53" i="3"/>
  <c r="G204" i="3"/>
  <c r="G140" i="3"/>
  <c r="G76" i="3"/>
  <c r="G211" i="3"/>
  <c r="G147" i="3"/>
  <c r="G83" i="3"/>
  <c r="G19" i="3"/>
  <c r="G177" i="3"/>
  <c r="G113" i="3"/>
  <c r="G49" i="3"/>
  <c r="G98" i="3"/>
  <c r="G168" i="3"/>
  <c r="G104" i="3"/>
  <c r="G40" i="3"/>
  <c r="G215" i="3"/>
  <c r="G151" i="3"/>
  <c r="G87" i="3"/>
  <c r="G23" i="3"/>
  <c r="G190" i="3"/>
  <c r="G126" i="3"/>
  <c r="G62" i="3"/>
  <c r="G138" i="3"/>
  <c r="G173" i="3"/>
  <c r="G109" i="3"/>
  <c r="G45" i="3"/>
  <c r="G196" i="3"/>
  <c r="G132" i="3"/>
  <c r="G68" i="3"/>
  <c r="G203" i="3"/>
  <c r="G139" i="3"/>
  <c r="G75" i="3"/>
  <c r="G162" i="3"/>
  <c r="G169" i="3"/>
  <c r="G105" i="3"/>
  <c r="G41" i="3"/>
  <c r="G42" i="3"/>
  <c r="G160" i="3"/>
  <c r="G96" i="3"/>
  <c r="G32" i="3"/>
  <c r="G207" i="3"/>
  <c r="G143" i="3"/>
  <c r="G79" i="3"/>
  <c r="G170" i="3"/>
  <c r="G182" i="3"/>
  <c r="G118" i="3"/>
  <c r="G54" i="3"/>
  <c r="G90" i="3"/>
  <c r="G165" i="3"/>
  <c r="G101" i="3"/>
  <c r="G37" i="3"/>
  <c r="G202" i="3"/>
  <c r="G188" i="3"/>
  <c r="G124" i="3"/>
  <c r="G60" i="3"/>
  <c r="G195" i="3"/>
  <c r="G131" i="3"/>
  <c r="G67" i="3"/>
  <c r="G74" i="3"/>
  <c r="G161" i="3"/>
  <c r="G97" i="3"/>
  <c r="G33" i="3"/>
  <c r="G216" i="3"/>
  <c r="G152" i="3"/>
  <c r="G88" i="3"/>
  <c r="G24" i="3"/>
  <c r="G199" i="3"/>
  <c r="G135" i="3"/>
  <c r="G71" i="3"/>
  <c r="G122" i="3"/>
  <c r="G174" i="3"/>
  <c r="G110" i="3"/>
  <c r="G46" i="3"/>
  <c r="G26" i="3"/>
  <c r="G157" i="3"/>
  <c r="G93" i="3"/>
  <c r="G29" i="3"/>
  <c r="G154" i="3"/>
  <c r="G180" i="3"/>
  <c r="G116" i="3"/>
  <c r="G52" i="3"/>
  <c r="G187" i="3"/>
  <c r="G123" i="3"/>
  <c r="G59" i="3"/>
  <c r="G217" i="3"/>
  <c r="G153" i="3"/>
  <c r="G89" i="3"/>
  <c r="G25" i="3"/>
  <c r="G208" i="3"/>
  <c r="G144" i="3"/>
  <c r="G80" i="3"/>
  <c r="G194" i="3"/>
  <c r="G191" i="3"/>
  <c r="G127" i="3"/>
  <c r="G63" i="3"/>
  <c r="G82" i="3"/>
  <c r="G166" i="3"/>
  <c r="G102" i="3"/>
  <c r="G38" i="3"/>
  <c r="G213" i="3"/>
  <c r="G149" i="3"/>
  <c r="G85" i="3"/>
  <c r="G21" i="3"/>
  <c r="G25" i="7"/>
  <c r="G180" i="7"/>
  <c r="G204" i="7"/>
  <c r="G97" i="7"/>
  <c r="G181" i="7"/>
  <c r="G62" i="7"/>
  <c r="G157" i="7"/>
  <c r="G29" i="7"/>
  <c r="G122" i="7"/>
  <c r="G209" i="7"/>
  <c r="G105" i="7"/>
  <c r="G186" i="7"/>
  <c r="G70" i="7"/>
  <c r="G174" i="7"/>
  <c r="G53" i="7"/>
  <c r="G162" i="7"/>
  <c r="G34" i="7"/>
  <c r="G163" i="7"/>
  <c r="G99" i="7"/>
  <c r="G35" i="7"/>
  <c r="G112" i="7"/>
  <c r="G48" i="7"/>
  <c r="G183" i="7"/>
  <c r="G119" i="7"/>
  <c r="G55" i="7"/>
  <c r="G132" i="7"/>
  <c r="G68" i="7"/>
  <c r="G145" i="5"/>
  <c r="G81" i="5"/>
  <c r="G172" i="5"/>
  <c r="G144" i="5"/>
  <c r="G120" i="5"/>
  <c r="G137" i="5"/>
  <c r="G156" i="5"/>
  <c r="G176" i="5"/>
  <c r="G148" i="5"/>
  <c r="G215" i="5"/>
  <c r="G151" i="5"/>
  <c r="G87" i="5"/>
  <c r="G23" i="5"/>
  <c r="G158" i="5"/>
  <c r="G94" i="5"/>
  <c r="G30" i="5"/>
  <c r="G165" i="5"/>
  <c r="G101" i="5"/>
  <c r="G37" i="5"/>
  <c r="G187" i="5"/>
  <c r="G123" i="5"/>
  <c r="G59" i="5"/>
  <c r="G202" i="5"/>
  <c r="G138" i="5"/>
  <c r="G74" i="5"/>
  <c r="G193" i="7"/>
  <c r="G81" i="7"/>
  <c r="G170" i="7"/>
  <c r="G46" i="7"/>
  <c r="G141" i="7"/>
  <c r="G210" i="7"/>
  <c r="G106" i="7"/>
  <c r="G198" i="7"/>
  <c r="G89" i="7"/>
  <c r="G176" i="7"/>
  <c r="G54" i="7"/>
  <c r="G164" i="7"/>
  <c r="G37" i="7"/>
  <c r="G146" i="7"/>
  <c r="G219" i="7"/>
  <c r="G155" i="7"/>
  <c r="G91" i="7"/>
  <c r="G27" i="7"/>
  <c r="G104" i="7"/>
  <c r="G40" i="7"/>
  <c r="G175" i="7"/>
  <c r="G111" i="7"/>
  <c r="G47" i="7"/>
  <c r="G124" i="7"/>
  <c r="G60" i="7"/>
  <c r="G209" i="5"/>
  <c r="G184" i="5"/>
  <c r="G88" i="5"/>
  <c r="G121" i="5"/>
  <c r="G97" i="5"/>
  <c r="G116" i="5"/>
  <c r="G136" i="5"/>
  <c r="G153" i="5"/>
  <c r="G128" i="5"/>
  <c r="G207" i="5"/>
  <c r="G143" i="5"/>
  <c r="G79" i="5"/>
  <c r="G214" i="5"/>
  <c r="G150" i="5"/>
  <c r="G86" i="5"/>
  <c r="G22" i="5"/>
  <c r="G157" i="5"/>
  <c r="G93" i="5"/>
  <c r="G29" i="5"/>
  <c r="G179" i="5"/>
  <c r="G115" i="5"/>
  <c r="G51" i="5"/>
  <c r="G194" i="5"/>
  <c r="G130" i="5"/>
  <c r="G66" i="5"/>
  <c r="G182" i="7"/>
  <c r="G65" i="7"/>
  <c r="G158" i="7"/>
  <c r="G30" i="7"/>
  <c r="G125" i="7"/>
  <c r="G200" i="7"/>
  <c r="G90" i="7"/>
  <c r="G188" i="7"/>
  <c r="G73" i="7"/>
  <c r="G165" i="7"/>
  <c r="G38" i="7"/>
  <c r="G149" i="7"/>
  <c r="G21" i="7"/>
  <c r="G130" i="7"/>
  <c r="G211" i="7"/>
  <c r="G147" i="7"/>
  <c r="G83" i="7"/>
  <c r="G160" i="7"/>
  <c r="G96" i="7"/>
  <c r="G32" i="7"/>
  <c r="G167" i="7"/>
  <c r="G103" i="7"/>
  <c r="G39" i="7"/>
  <c r="G116" i="7"/>
  <c r="G52" i="7"/>
  <c r="G124" i="5"/>
  <c r="G65" i="5"/>
  <c r="G193" i="5"/>
  <c r="G100" i="5"/>
  <c r="G76" i="5"/>
  <c r="G96" i="5"/>
  <c r="G113" i="5"/>
  <c r="G132" i="5"/>
  <c r="G105" i="5"/>
  <c r="G199" i="5"/>
  <c r="G135" i="5"/>
  <c r="G71" i="5"/>
  <c r="G206" i="5"/>
  <c r="G142" i="5"/>
  <c r="G78" i="5"/>
  <c r="G213" i="5"/>
  <c r="G149" i="5"/>
  <c r="G85" i="5"/>
  <c r="G21" i="5"/>
  <c r="G171" i="5"/>
  <c r="G107" i="5"/>
  <c r="G43" i="5"/>
  <c r="G186" i="5"/>
  <c r="G122" i="5"/>
  <c r="G58" i="5"/>
  <c r="G172" i="7"/>
  <c r="G49" i="7"/>
  <c r="G142" i="7"/>
  <c r="G212" i="7"/>
  <c r="G109" i="7"/>
  <c r="G189" i="7"/>
  <c r="G74" i="7"/>
  <c r="G177" i="7"/>
  <c r="G57" i="7"/>
  <c r="G150" i="7"/>
  <c r="G22" i="7"/>
  <c r="G133" i="7"/>
  <c r="G216" i="7"/>
  <c r="G114" i="7"/>
  <c r="G203" i="7"/>
  <c r="G139" i="7"/>
  <c r="G75" i="7"/>
  <c r="G152" i="7"/>
  <c r="G88" i="7"/>
  <c r="G24" i="7"/>
  <c r="G159" i="7"/>
  <c r="G95" i="7"/>
  <c r="G31" i="7"/>
  <c r="G108" i="7"/>
  <c r="G44" i="7"/>
  <c r="G204" i="5"/>
  <c r="G168" i="5"/>
  <c r="G129" i="5"/>
  <c r="G80" i="5"/>
  <c r="G56" i="5"/>
  <c r="G73" i="5"/>
  <c r="G92" i="5"/>
  <c r="G112" i="5"/>
  <c r="G84" i="5"/>
  <c r="G191" i="5"/>
  <c r="G127" i="5"/>
  <c r="G63" i="5"/>
  <c r="G198" i="5"/>
  <c r="G134" i="5"/>
  <c r="G70" i="5"/>
  <c r="G205" i="5"/>
  <c r="G141" i="5"/>
  <c r="G77" i="5"/>
  <c r="G28" i="5"/>
  <c r="G163" i="5"/>
  <c r="G99" i="5"/>
  <c r="G35" i="5"/>
  <c r="G178" i="5"/>
  <c r="G114" i="5"/>
  <c r="G50" i="5"/>
  <c r="G161" i="7"/>
  <c r="G33" i="7"/>
  <c r="G126" i="7"/>
  <c r="G201" i="7"/>
  <c r="G93" i="7"/>
  <c r="G178" i="7"/>
  <c r="G58" i="7"/>
  <c r="G166" i="7"/>
  <c r="G41" i="7"/>
  <c r="G134" i="7"/>
  <c r="G217" i="7"/>
  <c r="G117" i="7"/>
  <c r="G205" i="7"/>
  <c r="G98" i="7"/>
  <c r="G195" i="7"/>
  <c r="G131" i="7"/>
  <c r="G67" i="7"/>
  <c r="G144" i="7"/>
  <c r="G80" i="7"/>
  <c r="G215" i="7"/>
  <c r="G151" i="7"/>
  <c r="G87" i="7"/>
  <c r="G23" i="7"/>
  <c r="G100" i="7"/>
  <c r="G36" i="7"/>
  <c r="G108" i="5"/>
  <c r="G60" i="5"/>
  <c r="G44" i="5"/>
  <c r="G57" i="5"/>
  <c r="G33" i="5"/>
  <c r="G52" i="5"/>
  <c r="G72" i="5"/>
  <c r="G89" i="5"/>
  <c r="G64" i="5"/>
  <c r="G183" i="5"/>
  <c r="G119" i="5"/>
  <c r="G55" i="5"/>
  <c r="G190" i="5"/>
  <c r="G126" i="5"/>
  <c r="G62" i="5"/>
  <c r="G197" i="5"/>
  <c r="G133" i="5"/>
  <c r="G69" i="5"/>
  <c r="G20" i="5"/>
  <c r="G155" i="5"/>
  <c r="G91" i="5"/>
  <c r="G27" i="5"/>
  <c r="G170" i="5"/>
  <c r="G106" i="5"/>
  <c r="G42" i="5"/>
  <c r="G145" i="7"/>
  <c r="G213" i="7"/>
  <c r="G110" i="7"/>
  <c r="G190" i="7"/>
  <c r="G77" i="7"/>
  <c r="G168" i="7"/>
  <c r="G42" i="7"/>
  <c r="G153" i="7"/>
  <c r="G218" i="7"/>
  <c r="G118" i="7"/>
  <c r="G206" i="7"/>
  <c r="G101" i="7"/>
  <c r="G194" i="7"/>
  <c r="G82" i="7"/>
  <c r="G187" i="7"/>
  <c r="G123" i="7"/>
  <c r="G59" i="7"/>
  <c r="G136" i="7"/>
  <c r="G72" i="7"/>
  <c r="G207" i="7"/>
  <c r="G143" i="7"/>
  <c r="G79" i="7"/>
  <c r="G156" i="7"/>
  <c r="G92" i="7"/>
  <c r="G28" i="7"/>
  <c r="G192" i="5"/>
  <c r="G152" i="5"/>
  <c r="G208" i="5"/>
  <c r="G36" i="5"/>
  <c r="G201" i="5"/>
  <c r="G25" i="5"/>
  <c r="G49" i="5"/>
  <c r="G68" i="5"/>
  <c r="G41" i="5"/>
  <c r="G175" i="5"/>
  <c r="G111" i="5"/>
  <c r="G47" i="5"/>
  <c r="G182" i="5"/>
  <c r="G118" i="5"/>
  <c r="G54" i="5"/>
  <c r="G189" i="5"/>
  <c r="G125" i="5"/>
  <c r="G61" i="5"/>
  <c r="G211" i="5"/>
  <c r="G147" i="5"/>
  <c r="G83" i="5"/>
  <c r="G19" i="5"/>
  <c r="G162" i="5"/>
  <c r="G98" i="5"/>
  <c r="G34" i="5"/>
  <c r="G129" i="7"/>
  <c r="G202" i="7"/>
  <c r="G61" i="7"/>
  <c r="G154" i="7"/>
  <c r="G26" i="7"/>
  <c r="G137" i="7"/>
  <c r="G208" i="7"/>
  <c r="G102" i="7"/>
  <c r="G196" i="7"/>
  <c r="G85" i="7"/>
  <c r="G184" i="7"/>
  <c r="G66" i="7"/>
  <c r="G179" i="7"/>
  <c r="G115" i="7"/>
  <c r="G51" i="7"/>
  <c r="G128" i="7"/>
  <c r="G64" i="7"/>
  <c r="G199" i="7"/>
  <c r="G135" i="7"/>
  <c r="G71" i="7"/>
  <c r="G148" i="7"/>
  <c r="G84" i="7"/>
  <c r="G20" i="7"/>
  <c r="G104" i="5"/>
  <c r="G40" i="5"/>
  <c r="G185" i="5"/>
  <c r="G161" i="5"/>
  <c r="G180" i="5"/>
  <c r="G200" i="5"/>
  <c r="G217" i="5"/>
  <c r="G48" i="5"/>
  <c r="G32" i="5"/>
  <c r="G167" i="5"/>
  <c r="G103" i="5"/>
  <c r="G39" i="5"/>
  <c r="G174" i="5"/>
  <c r="G110" i="5"/>
  <c r="G46" i="5"/>
  <c r="G181" i="5"/>
  <c r="G117" i="5"/>
  <c r="G53" i="5"/>
  <c r="G203" i="5"/>
  <c r="G139" i="5"/>
  <c r="G75" i="5"/>
  <c r="G17" i="5"/>
  <c r="G154" i="5"/>
  <c r="G90" i="5"/>
  <c r="G26" i="5"/>
  <c r="G94" i="7"/>
  <c r="G214" i="7"/>
  <c r="G113" i="7"/>
  <c r="G192" i="7"/>
  <c r="G78" i="7"/>
  <c r="G169" i="7"/>
  <c r="G45" i="7"/>
  <c r="G138" i="7"/>
  <c r="G19" i="7"/>
  <c r="G121" i="7"/>
  <c r="G197" i="7"/>
  <c r="G86" i="7"/>
  <c r="G185" i="7"/>
  <c r="G69" i="7"/>
  <c r="G173" i="7"/>
  <c r="G50" i="7"/>
  <c r="G171" i="7"/>
  <c r="G107" i="7"/>
  <c r="G43" i="7"/>
  <c r="G120" i="7"/>
  <c r="G56" i="7"/>
  <c r="G191" i="7"/>
  <c r="G127" i="7"/>
  <c r="G63" i="7"/>
  <c r="G140" i="7"/>
  <c r="G76" i="7"/>
  <c r="G212" i="5"/>
  <c r="G188" i="5"/>
  <c r="G216" i="5"/>
  <c r="G164" i="5"/>
  <c r="G140" i="5"/>
  <c r="G160" i="5"/>
  <c r="G177" i="5"/>
  <c r="G196" i="5"/>
  <c r="G169" i="5"/>
  <c r="G24" i="5"/>
  <c r="G159" i="5"/>
  <c r="G95" i="5"/>
  <c r="G31" i="5"/>
  <c r="G166" i="5"/>
  <c r="G102" i="5"/>
  <c r="G38" i="5"/>
  <c r="G173" i="5"/>
  <c r="G109" i="5"/>
  <c r="G45" i="5"/>
  <c r="G195" i="5"/>
  <c r="G131" i="5"/>
  <c r="G67" i="5"/>
  <c r="G210" i="5"/>
  <c r="G146" i="5"/>
  <c r="G82" i="5"/>
  <c r="G18" i="5"/>
  <c r="G40" i="6"/>
  <c r="G80" i="6"/>
  <c r="G95" i="6"/>
  <c r="G31" i="6"/>
  <c r="G173" i="6"/>
  <c r="G109" i="6"/>
  <c r="G45" i="6"/>
  <c r="G180" i="6"/>
  <c r="G116" i="6"/>
  <c r="G52" i="6"/>
  <c r="G195" i="6"/>
  <c r="G131" i="6"/>
  <c r="G67" i="6"/>
  <c r="G210" i="6"/>
  <c r="G146" i="6"/>
  <c r="G82" i="6"/>
  <c r="G217" i="6"/>
  <c r="G153" i="6"/>
  <c r="G89" i="6"/>
  <c r="G216" i="6"/>
  <c r="G32" i="6"/>
  <c r="G120" i="6"/>
  <c r="G215" i="6"/>
  <c r="G151" i="6"/>
  <c r="G87" i="6"/>
  <c r="G222" i="6"/>
  <c r="G158" i="6"/>
  <c r="G94" i="6"/>
  <c r="G30" i="6"/>
  <c r="G165" i="6"/>
  <c r="G101" i="6"/>
  <c r="G37" i="6"/>
  <c r="G172" i="6"/>
  <c r="G108" i="6"/>
  <c r="G44" i="6"/>
  <c r="G187" i="6"/>
  <c r="G123" i="6"/>
  <c r="G59" i="6"/>
  <c r="G202" i="6"/>
  <c r="G138" i="6"/>
  <c r="G74" i="6"/>
  <c r="G209" i="6"/>
  <c r="G145" i="6"/>
  <c r="G81" i="6"/>
  <c r="G168" i="6"/>
  <c r="G184" i="6"/>
  <c r="G38" i="6"/>
  <c r="G200" i="6"/>
  <c r="G79" i="6"/>
  <c r="G86" i="6"/>
  <c r="G93" i="6"/>
  <c r="G100" i="6"/>
  <c r="G115" i="6"/>
  <c r="G130" i="6"/>
  <c r="G137" i="6"/>
  <c r="G88" i="6"/>
  <c r="G136" i="6"/>
  <c r="G176" i="6"/>
  <c r="G199" i="6"/>
  <c r="G135" i="6"/>
  <c r="G71" i="6"/>
  <c r="G206" i="6"/>
  <c r="G142" i="6"/>
  <c r="G78" i="6"/>
  <c r="G213" i="6"/>
  <c r="G149" i="6"/>
  <c r="G85" i="6"/>
  <c r="G220" i="6"/>
  <c r="G156" i="6"/>
  <c r="G92" i="6"/>
  <c r="G28" i="6"/>
  <c r="G171" i="6"/>
  <c r="G107" i="6"/>
  <c r="G43" i="6"/>
  <c r="G186" i="6"/>
  <c r="G122" i="6"/>
  <c r="G58" i="6"/>
  <c r="G193" i="6"/>
  <c r="G129" i="6"/>
  <c r="G65" i="6"/>
  <c r="G167" i="6"/>
  <c r="G223" i="6"/>
  <c r="G102" i="6"/>
  <c r="G207" i="6"/>
  <c r="G150" i="6"/>
  <c r="G157" i="6"/>
  <c r="G164" i="6"/>
  <c r="G179" i="6"/>
  <c r="G194" i="6"/>
  <c r="G66" i="6"/>
  <c r="G73" i="6"/>
  <c r="G224" i="6"/>
  <c r="G72" i="6"/>
  <c r="G112" i="6"/>
  <c r="G191" i="6"/>
  <c r="G127" i="6"/>
  <c r="G63" i="6"/>
  <c r="G198" i="6"/>
  <c r="G134" i="6"/>
  <c r="G70" i="6"/>
  <c r="G205" i="6"/>
  <c r="G141" i="6"/>
  <c r="G77" i="6"/>
  <c r="G212" i="6"/>
  <c r="G148" i="6"/>
  <c r="G84" i="6"/>
  <c r="G26" i="6"/>
  <c r="G163" i="6"/>
  <c r="G99" i="6"/>
  <c r="G35" i="6"/>
  <c r="G178" i="6"/>
  <c r="G114" i="6"/>
  <c r="G50" i="6"/>
  <c r="G185" i="6"/>
  <c r="G121" i="6"/>
  <c r="G57" i="6"/>
  <c r="G144" i="6"/>
  <c r="G160" i="6"/>
  <c r="G159" i="6"/>
  <c r="G166" i="6"/>
  <c r="G152" i="6"/>
  <c r="G56" i="6"/>
  <c r="G143" i="6"/>
  <c r="G214" i="6"/>
  <c r="G221" i="6"/>
  <c r="G29" i="6"/>
  <c r="G36" i="6"/>
  <c r="G51" i="6"/>
  <c r="G201" i="6"/>
  <c r="G96" i="6"/>
  <c r="G192" i="6"/>
  <c r="G48" i="6"/>
  <c r="G183" i="6"/>
  <c r="G119" i="6"/>
  <c r="G55" i="6"/>
  <c r="G190" i="6"/>
  <c r="G126" i="6"/>
  <c r="G62" i="6"/>
  <c r="G197" i="6"/>
  <c r="G133" i="6"/>
  <c r="G69" i="6"/>
  <c r="G204" i="6"/>
  <c r="G140" i="6"/>
  <c r="G76" i="6"/>
  <c r="G219" i="6"/>
  <c r="G155" i="6"/>
  <c r="G91" i="6"/>
  <c r="G27" i="6"/>
  <c r="G170" i="6"/>
  <c r="G106" i="6"/>
  <c r="G42" i="6"/>
  <c r="G177" i="6"/>
  <c r="G113" i="6"/>
  <c r="G49" i="6"/>
  <c r="G208" i="6"/>
  <c r="G128" i="6"/>
  <c r="G104" i="6"/>
  <c r="G175" i="6"/>
  <c r="G111" i="6"/>
  <c r="G47" i="6"/>
  <c r="G182" i="6"/>
  <c r="G118" i="6"/>
  <c r="G54" i="6"/>
  <c r="G189" i="6"/>
  <c r="G125" i="6"/>
  <c r="G61" i="6"/>
  <c r="G196" i="6"/>
  <c r="G132" i="6"/>
  <c r="G68" i="6"/>
  <c r="G211" i="6"/>
  <c r="G147" i="6"/>
  <c r="G83" i="6"/>
  <c r="G226" i="6"/>
  <c r="G162" i="6"/>
  <c r="G98" i="6"/>
  <c r="G34" i="6"/>
  <c r="G169" i="6"/>
  <c r="G105" i="6"/>
  <c r="G41" i="6"/>
  <c r="G64" i="6"/>
  <c r="G103" i="6"/>
  <c r="G39" i="6"/>
  <c r="G174" i="6"/>
  <c r="G110" i="6"/>
  <c r="G46" i="6"/>
  <c r="G181" i="6"/>
  <c r="G117" i="6"/>
  <c r="G53" i="6"/>
  <c r="G188" i="6"/>
  <c r="G124" i="6"/>
  <c r="G60" i="6"/>
  <c r="G203" i="6"/>
  <c r="G139" i="6"/>
  <c r="G75" i="6"/>
  <c r="G218" i="6"/>
  <c r="G154" i="6"/>
  <c r="G90" i="6"/>
  <c r="G225" i="6"/>
  <c r="G161" i="6"/>
  <c r="G97" i="6"/>
  <c r="G33" i="6"/>
  <c r="B3" i="3" l="1"/>
  <c r="M16" i="1" s="1"/>
  <c r="B2" i="3"/>
  <c r="B3" i="7"/>
  <c r="M20" i="1" s="1"/>
  <c r="B2" i="5"/>
  <c r="L18" i="1" s="1"/>
  <c r="B2" i="7"/>
  <c r="L20" i="1" s="1"/>
  <c r="B3" i="5"/>
  <c r="M18" i="1" s="1"/>
  <c r="B3" i="6"/>
  <c r="M19" i="1" s="1"/>
  <c r="B2" i="6"/>
  <c r="L19" i="1" s="1"/>
  <c r="N19" i="1" l="1"/>
  <c r="N20" i="1"/>
  <c r="N18" i="1"/>
  <c r="L16" i="1"/>
  <c r="N16" i="1" s="1"/>
  <c r="N28" i="1" l="1"/>
  <c r="L28" i="1"/>
</calcChain>
</file>

<file path=xl/sharedStrings.xml><?xml version="1.0" encoding="utf-8"?>
<sst xmlns="http://schemas.openxmlformats.org/spreadsheetml/2006/main" count="540" uniqueCount="246">
  <si>
    <t>Number of operating days</t>
  </si>
  <si>
    <t>Equipment type</t>
  </si>
  <si>
    <t>Unit</t>
  </si>
  <si>
    <t>Number</t>
  </si>
  <si>
    <t>Wash-down sprayers</t>
  </si>
  <si>
    <t>Ice makers</t>
  </si>
  <si>
    <t>Showerheads</t>
  </si>
  <si>
    <t>Urinals</t>
  </si>
  <si>
    <t>Pre-rinse spray valves</t>
  </si>
  <si>
    <t>Dipper wells</t>
  </si>
  <si>
    <t>Steam cookers</t>
  </si>
  <si>
    <t>Steam kettles</t>
  </si>
  <si>
    <t>Sanitary fixtures and equipment</t>
  </si>
  <si>
    <t>Faucets</t>
  </si>
  <si>
    <t>Laundry machines</t>
  </si>
  <si>
    <t>Toilets</t>
  </si>
  <si>
    <t>Kitchen equipment</t>
  </si>
  <si>
    <t>Ovens</t>
  </si>
  <si>
    <t>Wok stoves</t>
  </si>
  <si>
    <t>Dishwashers </t>
  </si>
  <si>
    <t>Total</t>
  </si>
  <si>
    <t>N/A</t>
  </si>
  <si>
    <t>Flow rate unit</t>
  </si>
  <si>
    <t>GPM</t>
  </si>
  <si>
    <t>GPF</t>
  </si>
  <si>
    <t>Flow rate (GPM)</t>
  </si>
  <si>
    <r>
      <t>Total water consumption (m</t>
    </r>
    <r>
      <rPr>
        <vertAlign val="superscript"/>
        <sz val="11"/>
        <color theme="1"/>
        <rFont val="DIN-Regular"/>
        <family val="2"/>
      </rPr>
      <t>3</t>
    </r>
    <r>
      <rPr>
        <sz val="11"/>
        <color theme="1"/>
        <rFont val="DIN-Regular"/>
        <family val="2"/>
      </rPr>
      <t>)</t>
    </r>
  </si>
  <si>
    <r>
      <t>Total water consumption (m</t>
    </r>
    <r>
      <rPr>
        <vertAlign val="superscript"/>
        <sz val="11"/>
        <color theme="1"/>
        <rFont val="DIN-Regular"/>
        <family val="2"/>
      </rPr>
      <t>3</t>
    </r>
    <r>
      <rPr>
        <sz val="11"/>
        <color theme="1"/>
        <rFont val="DIN-Regular"/>
        <family val="2"/>
      </rPr>
      <t>) IF all equipment was WaterSense</t>
    </r>
  </si>
  <si>
    <t>Dishwashers</t>
  </si>
  <si>
    <t>WaterSense flow rate (GPM)</t>
  </si>
  <si>
    <t>gallons per minute</t>
  </si>
  <si>
    <t>Energy Policy Act of 1992</t>
  </si>
  <si>
    <t xml:space="preserve">U.S. Environmental Protection Agency's WaterSense Program. High-Efficiency Lavatory Faucet Specification, Version 1.0. October 1, 2007. </t>
  </si>
  <si>
    <t>Minutes of faucet use per person per day</t>
  </si>
  <si>
    <t>minutes</t>
  </si>
  <si>
    <t>Mayer, Peter W. and William B. DeOreo. Residential End Uses of Water. Aquacraft, Inc. Water Engineering and Management. American Water Works Association. 1998. Page 94.</t>
  </si>
  <si>
    <t>Faucet uses per bathroom visit per day</t>
  </si>
  <si>
    <t>uses</t>
  </si>
  <si>
    <t>USGBC. LEED. Water Use Reduction Additional Guidance. July 6, 2012. http://www.usgbc.org/Docs/Archive/General/Docs6493.pdf.</t>
  </si>
  <si>
    <t xml:space="preserve">Faucet duration per use (minutes) </t>
  </si>
  <si>
    <t>gallons</t>
  </si>
  <si>
    <t>U.S. EPA and DOE. Savings Calculator for ENERGY STAR Qualified Appliances. August 2013</t>
  </si>
  <si>
    <t>Water consumption per load of laundry - front-loading - ENERGY STAR</t>
  </si>
  <si>
    <t>Water consumption per load of laundry - top-loading - ENERGY STAR</t>
  </si>
  <si>
    <t>Calculated</t>
  </si>
  <si>
    <t>pounds per day</t>
  </si>
  <si>
    <t>Calculation based on number of guest rooms, hotel occupancy percentage, and pounds of laundry per occupied guest room per day estimate</t>
  </si>
  <si>
    <t>Average pounds of laundry per occupied guest room per day</t>
  </si>
  <si>
    <t>pounds</t>
  </si>
  <si>
    <t>Seattle Public Utility Resource Conservation Section. Hotel Water Conservation: A Seattle Demonstration. Prepared by Calyx Sustainable Tourism &amp; The RICE Group. July 2002.</t>
  </si>
  <si>
    <t>Water use by a multi-load washer</t>
  </si>
  <si>
    <t>gallons per pound of laundry</t>
  </si>
  <si>
    <t>San Diego County Water Authority. Report on the Monitoring and Assessment of Water Savings from the Coin-Operated Multi-Load Clothes Washers Voucher Initiative Program. Page 10. October 2006.</t>
  </si>
  <si>
    <t>Water use by a washer extractor</t>
  </si>
  <si>
    <t>U.S. Environmental Protection Agency's WaterSense Program. WaterSense at Work: Best Management Practices for Commercial and Institutional Facilities. Page 3-30. October 2012.</t>
  </si>
  <si>
    <t>Water use by a tunnel washer</t>
  </si>
  <si>
    <t xml:space="preserve">U.S. Environmental Protection Agency's WaterSense Program. WaterSense Specification for Showerheads, Version 1.0. March 4, 2010. </t>
  </si>
  <si>
    <t>Average shower duration (minutes)</t>
  </si>
  <si>
    <t>Mayer, Peter W. and William B. DeOreo. Residential End Uses of Water. Aquacraft, Inc. Water Engineering and Management. American Water Works Association. 1998. Page 102</t>
  </si>
  <si>
    <t>Showers per person per day</t>
  </si>
  <si>
    <t>showers per person per day</t>
  </si>
  <si>
    <t>Standard assumption for shower use</t>
  </si>
  <si>
    <t>Showers per employee per day</t>
  </si>
  <si>
    <t>gallons per flush</t>
  </si>
  <si>
    <t xml:space="preserve">U.S. Environmental Protection Agency's WaterSense Program. WaterSense Specification for Tank-Type Toilets, Version 1.1. May 19, 2011. </t>
  </si>
  <si>
    <t>Toilet flushes per female employee per day</t>
  </si>
  <si>
    <t>flushes per day</t>
  </si>
  <si>
    <t>Toilet flushes per female visitor per day</t>
  </si>
  <si>
    <t>Toilet flushes per male employee per day</t>
  </si>
  <si>
    <t>Toilet flushes per male visitor per day</t>
  </si>
  <si>
    <t>Number of employees</t>
  </si>
  <si>
    <t xml:space="preserve">U.S. Environmental Protection Agency's WaterSense Program. WaterSense Specification for Flushing Urinals, Version 1.0. October 8, 2009. </t>
  </si>
  <si>
    <t>Urinal flushes per male employee per day</t>
  </si>
  <si>
    <t>Urinal flushes per male visitor</t>
  </si>
  <si>
    <t>Dipper well w/ in-line flow restrictor flow rate</t>
  </si>
  <si>
    <t>U.S. Environmental Protection Agency's WaterSense Program. WaterSense at Work: Best Management Practices for Commercial and Institutional Facilities. Page 4-30. October 2012.</t>
  </si>
  <si>
    <t>U.S. EPA and DOE. Savings Calculator for ENERGY STAR Qualified Commercial Kitchen Equipment. February 2014.</t>
  </si>
  <si>
    <t>Boiler-based combination oven water use</t>
  </si>
  <si>
    <t>gallons per hour</t>
  </si>
  <si>
    <t>U.S. Environmental Protection Agency's WaterSense Program. WaterSense at Work: Best Management Practices for Commercial and Institutional Facilities. Page 4-12. October 2012.</t>
  </si>
  <si>
    <t>Connectionless combination oven water use</t>
  </si>
  <si>
    <t xml:space="preserve">U.S. Environmental Protection Agency's WaterSense Program. WaterSense Specification for Commercial Pre-Rinse Spray Valves Supporting Statement, Version 1.0. September 19, 2013. </t>
  </si>
  <si>
    <t xml:space="preserve">U.S. Environmental Protection Agency's WaterSense Program. WaterSense Specification for Commercial Pre-Rinse Spray Valves, Version 1.0. September 19, 2013. </t>
  </si>
  <si>
    <t>Standard, boiler-based steam cooker water use</t>
  </si>
  <si>
    <t>U.S. Environmental Protection Agency's WaterSense Program. WaterSense at Work: Best Management Practices for Commercial and Institutional Facilities. Page 4-16. October 2012.</t>
  </si>
  <si>
    <t>Number of visitors per day</t>
  </si>
  <si>
    <t>Doesn't account for</t>
  </si>
  <si>
    <t>Cooling systems</t>
  </si>
  <si>
    <t>Outdoor water use</t>
  </si>
  <si>
    <r>
      <t>Annual water consumption (m</t>
    </r>
    <r>
      <rPr>
        <vertAlign val="superscript"/>
        <sz val="11"/>
        <color theme="1"/>
        <rFont val="DIN-Regular"/>
        <family val="2"/>
      </rPr>
      <t>3</t>
    </r>
    <r>
      <rPr>
        <sz val="11"/>
        <color theme="1"/>
        <rFont val="DIN-Regular"/>
        <family val="2"/>
      </rPr>
      <t>)</t>
    </r>
  </si>
  <si>
    <r>
      <t>Annual water consumption (m</t>
    </r>
    <r>
      <rPr>
        <vertAlign val="superscript"/>
        <sz val="11"/>
        <color theme="1"/>
        <rFont val="DIN-Regular"/>
        <family val="2"/>
      </rPr>
      <t>3</t>
    </r>
    <r>
      <rPr>
        <sz val="11"/>
        <color theme="1"/>
        <rFont val="DIN-Regular"/>
        <family val="2"/>
      </rPr>
      <t>) IF all equipment was WaterSense</t>
    </r>
  </si>
  <si>
    <t>For office only</t>
  </si>
  <si>
    <t>Flow rate (GPF)</t>
  </si>
  <si>
    <t>WaterSense flow rate (GPF)</t>
  </si>
  <si>
    <t>Average from values above</t>
  </si>
  <si>
    <t>Must do facilities seperately</t>
  </si>
  <si>
    <t>Toilet flushes per employee per day</t>
  </si>
  <si>
    <t>Toilet flushes per visitor per day</t>
  </si>
  <si>
    <t>Total annual flushes per toilet</t>
  </si>
  <si>
    <t>Total toilets in facility</t>
  </si>
  <si>
    <t>toilets</t>
  </si>
  <si>
    <t>faucets</t>
  </si>
  <si>
    <t>Total annual minutes per shower</t>
  </si>
  <si>
    <t>employee showers</t>
  </si>
  <si>
    <t>Total employee showers</t>
  </si>
  <si>
    <t>Urinal flushes per employee per day</t>
  </si>
  <si>
    <t>Urinal flushes per visitor per day</t>
  </si>
  <si>
    <t>Total urinals in facility</t>
  </si>
  <si>
    <t>urinals</t>
  </si>
  <si>
    <t>Total annual flushes per urinal</t>
  </si>
  <si>
    <t>Total dipper wells in facility</t>
  </si>
  <si>
    <t>dipper wells</t>
  </si>
  <si>
    <t>Minutes of use per day</t>
  </si>
  <si>
    <t>YVR assumption based on 12-hour operating day</t>
  </si>
  <si>
    <t>minutes per day</t>
  </si>
  <si>
    <t>Total annual minutes of use</t>
  </si>
  <si>
    <t>Average dipper well flow rate</t>
  </si>
  <si>
    <t>Number of boiler-based combination ovens</t>
  </si>
  <si>
    <t>Number of connectionless combination ovens</t>
  </si>
  <si>
    <t>Hours of oven use per day</t>
  </si>
  <si>
    <t>hours</t>
  </si>
  <si>
    <t>ovens</t>
  </si>
  <si>
    <t>Combination oven, boiler-based</t>
  </si>
  <si>
    <t>Flow rate (GPH)</t>
  </si>
  <si>
    <t>Annual hours of use per oven</t>
  </si>
  <si>
    <t>Combination oven, connectionless</t>
  </si>
  <si>
    <t>Steam cooker, boiler-based</t>
  </si>
  <si>
    <t>Hours of steam cooker use per day</t>
  </si>
  <si>
    <t>Total annual hours of use</t>
  </si>
  <si>
    <t>ENERGY STAR connectionless steam cooker water Use</t>
  </si>
  <si>
    <t>Assumptions</t>
  </si>
  <si>
    <t>Calculations</t>
  </si>
  <si>
    <t>Item #</t>
  </si>
  <si>
    <t>Source</t>
  </si>
  <si>
    <t>Value</t>
  </si>
  <si>
    <t>Description</t>
  </si>
  <si>
    <t>Annual minutes of use per faucet</t>
  </si>
  <si>
    <r>
      <t>Annual water consumption (m</t>
    </r>
    <r>
      <rPr>
        <vertAlign val="superscript"/>
        <sz val="11"/>
        <color theme="0"/>
        <rFont val="DIN-Bold"/>
        <family val="2"/>
      </rPr>
      <t>3</t>
    </r>
    <r>
      <rPr>
        <sz val="11"/>
        <color theme="0"/>
        <rFont val="DIN-Bold"/>
        <family val="2"/>
      </rPr>
      <t>)</t>
    </r>
  </si>
  <si>
    <r>
      <t>Annual WaterSense consumption (m</t>
    </r>
    <r>
      <rPr>
        <vertAlign val="superscript"/>
        <sz val="11"/>
        <color theme="0"/>
        <rFont val="DIN-Bold"/>
        <family val="2"/>
      </rPr>
      <t>3</t>
    </r>
    <r>
      <rPr>
        <sz val="11"/>
        <color theme="0"/>
        <rFont val="DIN-Bold"/>
        <family val="2"/>
      </rPr>
      <t>)</t>
    </r>
  </si>
  <si>
    <r>
      <t>WaterSense consumption (m</t>
    </r>
    <r>
      <rPr>
        <vertAlign val="superscript"/>
        <sz val="11"/>
        <color theme="0"/>
        <rFont val="DIN-Bold"/>
        <family val="2"/>
      </rPr>
      <t>3</t>
    </r>
    <r>
      <rPr>
        <sz val="11"/>
        <color theme="0"/>
        <rFont val="DIN-Bold"/>
        <family val="2"/>
      </rPr>
      <t>)</t>
    </r>
  </si>
  <si>
    <r>
      <t>Water consumption (m</t>
    </r>
    <r>
      <rPr>
        <vertAlign val="superscript"/>
        <sz val="11"/>
        <color theme="0"/>
        <rFont val="DIN-Bold"/>
        <family val="2"/>
      </rPr>
      <t>3</t>
    </r>
    <r>
      <rPr>
        <sz val="11"/>
        <color theme="0"/>
        <rFont val="DIN-Bold"/>
        <family val="2"/>
      </rPr>
      <t>)</t>
    </r>
  </si>
  <si>
    <t>Laundry machine, front-loading</t>
  </si>
  <si>
    <t>YVR Assumption</t>
  </si>
  <si>
    <t>Number of loads per day</t>
  </si>
  <si>
    <t>loads</t>
  </si>
  <si>
    <t>Flow rate (GPL)</t>
  </si>
  <si>
    <t>Annual loads</t>
  </si>
  <si>
    <t>Laundry machine, top-loading</t>
  </si>
  <si>
    <t>Batch ice maker water use</t>
  </si>
  <si>
    <t>Continuous ice maker water use</t>
  </si>
  <si>
    <t>Batch ice maker ice harvest</t>
  </si>
  <si>
    <t>Continuous ice maker ice harvest</t>
  </si>
  <si>
    <t>gallons per pound</t>
  </si>
  <si>
    <t>Annual pounds</t>
  </si>
  <si>
    <t>Ice maker, batch</t>
  </si>
  <si>
    <t>Ice maker, continuous</t>
  </si>
  <si>
    <t>Table 1. Facility information</t>
  </si>
  <si>
    <t>Table 3. Equipment water consumption table</t>
  </si>
  <si>
    <t>INPUT:</t>
  </si>
  <si>
    <t>OUTPUT:</t>
  </si>
  <si>
    <t>Water Consumption Calculator Tool</t>
  </si>
  <si>
    <t>Version 1- Produced December 13, 2019</t>
  </si>
  <si>
    <t>How to use this tool</t>
  </si>
  <si>
    <t>Step #</t>
  </si>
  <si>
    <t>Action</t>
  </si>
  <si>
    <t>Table 2. Equipment list</t>
  </si>
  <si>
    <t>gallons per rack</t>
  </si>
  <si>
    <t>racks per day</t>
  </si>
  <si>
    <t>Under counter water use</t>
  </si>
  <si>
    <t>Stationary single tank door water use</t>
  </si>
  <si>
    <t>Single tank conveyor water use</t>
  </si>
  <si>
    <t>Multi tank conveyor water use</t>
  </si>
  <si>
    <t>Under counter racks washed</t>
  </si>
  <si>
    <t>Stationary single tank door racks washed</t>
  </si>
  <si>
    <t>Single tank conveyor racks washed</t>
  </si>
  <si>
    <t>Multi tank conveyor racks washed</t>
  </si>
  <si>
    <t>Dishwasher, under counter</t>
  </si>
  <si>
    <t>Annual racks washed</t>
  </si>
  <si>
    <t>Dishwasher, stationary single tank door</t>
  </si>
  <si>
    <t>Dishwasher, single tank conveyor</t>
  </si>
  <si>
    <t>Dishwasher, multi tank conveyor</t>
  </si>
  <si>
    <t>Faucet</t>
  </si>
  <si>
    <t>Showerhead</t>
  </si>
  <si>
    <t>Toilet</t>
  </si>
  <si>
    <t>Urinal</t>
  </si>
  <si>
    <t>Default flow rate</t>
  </si>
  <si>
    <t>Dipper well</t>
  </si>
  <si>
    <t>Pre-rinse spray valve</t>
  </si>
  <si>
    <t>Number of units</t>
  </si>
  <si>
    <r>
      <t>Gallons/m</t>
    </r>
    <r>
      <rPr>
        <vertAlign val="superscript"/>
        <sz val="11"/>
        <color theme="0"/>
        <rFont val="DIN-Bold"/>
        <family val="2"/>
      </rPr>
      <t>3</t>
    </r>
  </si>
  <si>
    <t>GPL</t>
  </si>
  <si>
    <t>GPR</t>
  </si>
  <si>
    <t>GPP</t>
  </si>
  <si>
    <t>GPH</t>
  </si>
  <si>
    <t>Steam cooker, connectionless, ENERGY STAR</t>
  </si>
  <si>
    <t>Input flow rate</t>
  </si>
  <si>
    <t>GUIDANCE:</t>
  </si>
  <si>
    <t>Enter your facility information in Table 1 (Column B).</t>
  </si>
  <si>
    <t>Enter the number of units for each equipment type in Table 2 (Column F)</t>
  </si>
  <si>
    <t>Enter the flow rate for each type of equipment in Table 2 (Column G). If you do not specify flow rate, a default rate will be used. Ensure the flow rate entered is in the same units as specified in column I. The acronyms used for flow rate units are expanded in Table 4.</t>
  </si>
  <si>
    <t>Table 4. Expanded flow rate unit acronyms</t>
  </si>
  <si>
    <t>Flow rate unit acronym</t>
  </si>
  <si>
    <t>Expanded flow rate unit</t>
  </si>
  <si>
    <t>Gallons per flush</t>
  </si>
  <si>
    <t>Gallons per hour</t>
  </si>
  <si>
    <t>Gallons per load</t>
  </si>
  <si>
    <t>Gallons per minute</t>
  </si>
  <si>
    <t>Gallons per pound of ice</t>
  </si>
  <si>
    <t>Gallons per rack</t>
  </si>
  <si>
    <t>Table 3 summarizes the water consumption at your facility and indicates the water savings that could be achieved if all your equipment was WaterSense certified.</t>
  </si>
  <si>
    <t>This tool has been designed by the Vancouver Airport Authority Environment department to assist tenants at YVR in estimating their facility water consumption. This tool is designed to quickly provide estimated water consumption for a single facility, and show which pieces of equipment are most water-intensive. 
In the case where it is difficult to estimate the water consumption for a certain piece of equipment, that piece of equipment is excluded from this tool. Such pieces of equipment include:
-Cooling systems
-Outdoor water use
-Steam kettles
-Wash-down sprayers
-Wok stoves
If you have questions or feedback about this tool, please contact environment@yvr.ca.</t>
  </si>
  <si>
    <r>
      <t>Annual WaterSense Savings (m</t>
    </r>
    <r>
      <rPr>
        <vertAlign val="superscript"/>
        <sz val="11"/>
        <color theme="0"/>
        <rFont val="DIN-Bold"/>
        <family val="2"/>
      </rPr>
      <t>3</t>
    </r>
    <r>
      <rPr>
        <sz val="11"/>
        <color theme="0"/>
        <rFont val="DIN-Bold"/>
        <family val="2"/>
      </rPr>
      <t>)</t>
    </r>
  </si>
  <si>
    <t>Flow rate (GPR)</t>
  </si>
  <si>
    <t>Flow rate (GPP)</t>
  </si>
  <si>
    <t>Select the equipment type from the drop-down menu in Table 2 (Column E). Enter new line items for pieces of equipment with different flow rates.</t>
  </si>
  <si>
    <t>D&amp;R International, Koeller and Company, Veritec Consulting, Ltd. Plumbing Fixtures Market Overview: Water Savings Potential for Residential and Commercial Toilet and Urinals. Page 6</t>
  </si>
  <si>
    <t>Mayer, Peter W. and William B. DeOreo. Residential End Uses of Water. Aquacraft, Inc. Water Engineering and Management. American Water Works Association. 1998. Page 96.</t>
  </si>
  <si>
    <t>American Society of Mechanical Engineers (ASME) A112.19.14-2006 (Six-Liter Water Closets Equipped with a Dual Flushing Device)</t>
  </si>
  <si>
    <t>Average default toilet flush volume</t>
  </si>
  <si>
    <t>D&amp;R International, Koeller and Company, Veritec Consulting, Ltd. Plumbing Fixtures Market Overview: Water Savings Potential for Residential and Commercial Toilet and Urinals.  *and projections carried out by ERG</t>
  </si>
  <si>
    <t>Average urinal flush volume</t>
  </si>
  <si>
    <t>Energy Policy Act 2005</t>
  </si>
  <si>
    <t xml:space="preserve">Default lavatory faucet flow rate </t>
  </si>
  <si>
    <t>Default WaterSense labeled aerator or faucet flow rate</t>
  </si>
  <si>
    <t>Number of faucets in facility</t>
  </si>
  <si>
    <t>Sum from equipment list</t>
  </si>
  <si>
    <t>Sum from input table</t>
  </si>
  <si>
    <t>Default average pounds of laundry washed per day</t>
  </si>
  <si>
    <t>Water consumption per load of laundry - front-loading - conventional</t>
  </si>
  <si>
    <t>Water consumption per load of laundry - top-loading - conventional</t>
  </si>
  <si>
    <t>Default showerhead flow rate</t>
  </si>
  <si>
    <t>Default WaterSense labeled showerhead flow rate</t>
  </si>
  <si>
    <t>Default WaterSense labeled tank-type toilet flush volume</t>
  </si>
  <si>
    <t>Default toilet single flush volume tank-type (pre-1980)</t>
  </si>
  <si>
    <t>Default toilet single flush volume tank-type (1980-1993)</t>
  </si>
  <si>
    <t>Default toilet single flush volume tank-type (post 1993)</t>
  </si>
  <si>
    <t>Default toilet single flush volume flushometer valve (pre-1980)</t>
  </si>
  <si>
    <t>Default toilet single flush volume flushometer valve (1980-1996)</t>
  </si>
  <si>
    <t>Default toilet single flush volume flushometer valve (post 1996)</t>
  </si>
  <si>
    <t>Default toilet dual flush volume (tank-type and flushometer valve)</t>
  </si>
  <si>
    <t>Default urinal flush volume (pre-1994)</t>
  </si>
  <si>
    <t>Default urinal flush volume (post-1994)</t>
  </si>
  <si>
    <t>Default WaterSense labeled flushing urinal flush volume</t>
  </si>
  <si>
    <t>Default pre-rinse spray valve flow rate</t>
  </si>
  <si>
    <t>Default average pre-rinse spray valve daily water use (minutes per day)</t>
  </si>
  <si>
    <t>WaterSense labeled pre-rinse spray valve flow rate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</si>
</sst>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12" x14ac:knownFonts="1">
    <font>
      <sz val="11"/>
      <color theme="1"/>
      <name val="Calibri"/>
      <family val="2"/>
      <scheme val="minor"/>
    </font>
    <font>
      <sz val="11"/>
      <color theme="1"/>
      <name val="DIN-Regular"/>
      <family val="2"/>
    </font>
    <font>
      <sz val="11"/>
      <color theme="1"/>
      <name val="DIN-Bold"/>
      <family val="2"/>
    </font>
    <font>
      <sz val="11"/>
      <color theme="0"/>
      <name val="DIN-Bold"/>
      <family val="2"/>
    </font>
    <font>
      <sz val="11"/>
      <color theme="0"/>
      <name val="DIN-Medium"/>
      <family val="2"/>
    </font>
    <font>
      <vertAlign val="superscript"/>
      <sz val="11"/>
      <color theme="1"/>
      <name val="DIN-Regular"/>
      <family val="2"/>
    </font>
    <font>
      <sz val="11"/>
      <color theme="1"/>
      <name val="Calibri"/>
      <family val="2"/>
      <scheme val="minor"/>
    </font>
    <font>
      <vertAlign val="superscript"/>
      <sz val="11"/>
      <color theme="0"/>
      <name val="DIN-Bold"/>
      <family val="2"/>
    </font>
    <font>
      <sz val="14"/>
      <color theme="1"/>
      <name val="DIN-Bold"/>
      <family val="2"/>
    </font>
    <font>
      <sz val="20"/>
      <color theme="1"/>
      <name val="DIN-Bold"/>
      <family val="2"/>
    </font>
    <font>
      <sz val="11"/>
      <name val="DIN-Regular"/>
      <family val="2"/>
    </font>
    <font>
      <sz val="9"/>
      <color theme="1"/>
      <name val="DIN-Bold"/>
      <family val="2"/>
    </font>
  </fonts>
  <fills count="7">
    <fill>
      <patternFill patternType="none"/>
    </fill>
    <fill>
      <patternFill patternType="gray125"/>
    </fill>
    <fill>
      <patternFill patternType="solid">
        <fgColor rgb="FF005588"/>
        <bgColor indexed="64"/>
      </patternFill>
    </fill>
    <fill>
      <patternFill patternType="solid">
        <fgColor rgb="FF282561"/>
        <bgColor indexed="64"/>
      </patternFill>
    </fill>
    <fill>
      <patternFill patternType="solid">
        <fgColor theme="0" tint="-4.9989318521683403E-2"/>
        <bgColor indexed="64"/>
      </patternFill>
    </fill>
    <fill>
      <patternFill patternType="solid">
        <fgColor theme="0"/>
        <bgColor indexed="64"/>
      </patternFill>
    </fill>
    <fill>
      <patternFill patternType="solid">
        <fgColor rgb="FFE9ECD0"/>
        <bgColor indexed="64"/>
      </patternFill>
    </fill>
  </fills>
  <borders count="6">
    <border>
      <left/>
      <right/>
      <top/>
      <bottom/>
      <diagonal/>
    </border>
    <border>
      <left style="thin">
        <color theme="2" tint="-9.9978637043366805E-2"/>
      </left>
      <right style="thin">
        <color theme="2" tint="-9.9978637043366805E-2"/>
      </right>
      <top style="thin">
        <color theme="2" tint="-9.9978637043366805E-2"/>
      </top>
      <bottom style="thin">
        <color theme="2" tint="-9.9978637043366805E-2"/>
      </bottom>
      <diagonal/>
    </border>
    <border>
      <left style="thin">
        <color theme="2" tint="-9.9978637043366805E-2"/>
      </left>
      <right/>
      <top style="thin">
        <color theme="2" tint="-9.9978637043366805E-2"/>
      </top>
      <bottom style="thin">
        <color theme="2" tint="-9.9978637043366805E-2"/>
      </bottom>
      <diagonal/>
    </border>
    <border>
      <left style="thin">
        <color theme="2" tint="-9.9978637043366805E-2"/>
      </left>
      <right style="thin">
        <color theme="2" tint="-9.9978637043366805E-2"/>
      </right>
      <top style="thin">
        <color theme="2" tint="-9.9978637043366805E-2"/>
      </top>
      <bottom style="medium">
        <color theme="2" tint="-9.9978637043366805E-2"/>
      </bottom>
      <diagonal/>
    </border>
    <border>
      <left style="thin">
        <color theme="2" tint="-9.9978637043366805E-2"/>
      </left>
      <right style="thin">
        <color theme="2" tint="-9.9978637043366805E-2"/>
      </right>
      <top/>
      <bottom style="thin">
        <color theme="2" tint="-9.9978637043366805E-2"/>
      </bottom>
      <diagonal/>
    </border>
    <border>
      <left/>
      <right style="thin">
        <color theme="2" tint="-9.9978637043366805E-2"/>
      </right>
      <top style="thin">
        <color theme="2" tint="-9.9978637043366805E-2"/>
      </top>
      <bottom style="thin">
        <color theme="2" tint="-9.9978637043366805E-2"/>
      </bottom>
      <diagonal/>
    </border>
  </borders>
  <cellStyleXfs count="2">
    <xf numFmtId="0" fontId="0" fillId="0" borderId="0"/>
    <xf numFmtId="43" fontId="6" fillId="0" borderId="0" applyFont="0" applyFill="0" applyBorder="0" applyAlignment="0" applyProtection="0"/>
  </cellStyleXfs>
  <cellXfs count="35">
    <xf numFmtId="0" fontId="0" fillId="0" borderId="0" xfId="0"/>
    <xf numFmtId="0" fontId="3" fillId="2" borderId="1" xfId="0" applyFont="1" applyFill="1" applyBorder="1" applyAlignment="1">
      <alignment wrapText="1"/>
    </xf>
    <xf numFmtId="0" fontId="3" fillId="2" borderId="0" xfId="0" applyFont="1" applyFill="1"/>
    <xf numFmtId="0" fontId="3" fillId="2" borderId="1" xfId="0" applyFont="1" applyFill="1" applyBorder="1"/>
    <xf numFmtId="0" fontId="9" fillId="4" borderId="0" xfId="0" applyFont="1" applyFill="1"/>
    <xf numFmtId="0" fontId="1" fillId="4" borderId="0" xfId="0" applyFont="1" applyFill="1"/>
    <xf numFmtId="0" fontId="2" fillId="4" borderId="0" xfId="0" applyFont="1" applyFill="1"/>
    <xf numFmtId="0" fontId="1" fillId="4" borderId="0" xfId="0" applyFont="1" applyFill="1" applyBorder="1"/>
    <xf numFmtId="0" fontId="1" fillId="5" borderId="1" xfId="0" applyFont="1" applyFill="1" applyBorder="1"/>
    <xf numFmtId="43" fontId="1" fillId="5" borderId="1" xfId="1" applyFont="1" applyFill="1" applyBorder="1"/>
    <xf numFmtId="0" fontId="8" fillId="4" borderId="0" xfId="0" applyFont="1" applyFill="1"/>
    <xf numFmtId="164" fontId="1" fillId="5" borderId="1" xfId="1" applyNumberFormat="1" applyFont="1" applyFill="1" applyBorder="1"/>
    <xf numFmtId="164" fontId="1" fillId="5" borderId="1" xfId="0" applyNumberFormat="1" applyFont="1" applyFill="1" applyBorder="1"/>
    <xf numFmtId="0" fontId="3" fillId="2" borderId="2" xfId="0" applyFont="1" applyFill="1" applyBorder="1"/>
    <xf numFmtId="0" fontId="1" fillId="5" borderId="2" xfId="0" applyFont="1" applyFill="1" applyBorder="1"/>
    <xf numFmtId="0" fontId="11" fillId="4" borderId="0" xfId="0" applyFont="1" applyFill="1"/>
    <xf numFmtId="0" fontId="10" fillId="5" borderId="1" xfId="0" applyFont="1" applyFill="1" applyBorder="1"/>
    <xf numFmtId="0" fontId="0" fillId="4" borderId="0" xfId="0" applyFill="1"/>
    <xf numFmtId="0" fontId="0" fillId="5" borderId="1" xfId="0" applyFill="1" applyBorder="1"/>
    <xf numFmtId="0" fontId="1" fillId="5" borderId="4" xfId="0" applyFont="1" applyFill="1" applyBorder="1"/>
    <xf numFmtId="43" fontId="1" fillId="5" borderId="4" xfId="1" applyFont="1" applyFill="1" applyBorder="1"/>
    <xf numFmtId="0" fontId="1" fillId="5" borderId="3" xfId="0" applyFont="1" applyFill="1" applyBorder="1"/>
    <xf numFmtId="43" fontId="1" fillId="5" borderId="3" xfId="1" applyFont="1" applyFill="1" applyBorder="1"/>
    <xf numFmtId="0" fontId="3" fillId="2" borderId="5" xfId="0" applyFont="1" applyFill="1" applyBorder="1"/>
    <xf numFmtId="0" fontId="1" fillId="5" borderId="5" xfId="0" applyFont="1" applyFill="1" applyBorder="1"/>
    <xf numFmtId="0" fontId="1" fillId="6" borderId="1" xfId="0" applyFont="1" applyFill="1" applyBorder="1" applyAlignment="1">
      <alignment vertical="top"/>
    </xf>
    <xf numFmtId="0" fontId="3" fillId="2" borderId="1" xfId="0" applyFont="1" applyFill="1" applyBorder="1" applyAlignment="1">
      <alignment horizontal="right"/>
    </xf>
    <xf numFmtId="0" fontId="2" fillId="4" borderId="0" xfId="0" applyFont="1" applyFill="1" applyBorder="1"/>
    <xf numFmtId="0" fontId="3" fillId="4" borderId="0" xfId="0" applyFont="1" applyFill="1" applyBorder="1"/>
    <xf numFmtId="2" fontId="10" fillId="5" borderId="1" xfId="0" applyNumberFormat="1" applyFont="1" applyFill="1" applyBorder="1"/>
    <xf numFmtId="2" fontId="1" fillId="5" borderId="1" xfId="0" applyNumberFormat="1" applyFont="1" applyFill="1" applyBorder="1"/>
    <xf numFmtId="0" fontId="1" fillId="6" borderId="1" xfId="0" applyFont="1" applyFill="1" applyBorder="1" applyAlignment="1">
      <alignment horizontal="left" vertical="top" wrapText="1"/>
    </xf>
    <xf numFmtId="0" fontId="3" fillId="2" borderId="1" xfId="0" applyFont="1" applyFill="1" applyBorder="1" applyAlignment="1">
      <alignment horizontal="center"/>
    </xf>
    <xf numFmtId="0" fontId="3" fillId="2" borderId="1" xfId="0" applyFont="1" applyFill="1" applyBorder="1" applyAlignment="1">
      <alignment horizontal="left"/>
    </xf>
    <xf numFmtId="0" fontId="4" fillId="3" borderId="1" xfId="0" applyFont="1" applyFill="1" applyBorder="1" applyAlignment="1">
      <alignment horizontal="left"/>
    </xf>
  </cellXfs>
  <cellStyles count="2">
    <cellStyle name="Comma" xfId="1" builtinId="3"/>
    <cellStyle name="Normal" xfId="0" builtinId="0"/>
  </cellStyles>
  <dxfs count="0"/>
  <tableStyles count="0" defaultTableStyle="TableStyleMedium2" defaultPivotStyle="PivotStyleLight16"/>
  <colors>
    <mruColors>
      <color rgb="FFE9ECD0"/>
      <color rgb="FF282561"/>
      <color rgb="FF00558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219075</xdr:colOff>
      <xdr:row>1</xdr:row>
      <xdr:rowOff>180975</xdr:rowOff>
    </xdr:from>
    <xdr:to>
      <xdr:col>8</xdr:col>
      <xdr:colOff>501015</xdr:colOff>
      <xdr:row>3</xdr:row>
      <xdr:rowOff>619125</xdr:rowOff>
    </xdr:to>
    <xdr:pic>
      <xdr:nvPicPr>
        <xdr:cNvPr id="7" name="Picture 6">
          <a:extLst>
            <a:ext uri="{FF2B5EF4-FFF2-40B4-BE49-F238E27FC236}">
              <a16:creationId xmlns:a16="http://schemas.microsoft.com/office/drawing/2014/main" id="{45F74273-5770-4D06-AD90-13E69085A70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105900" y="542925"/>
          <a:ext cx="1424940" cy="8382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F2A9E8-798C-4174-98CB-7257DF202BCC}">
  <sheetPr>
    <tabColor rgb="FFE9ECD0"/>
  </sheetPr>
  <dimension ref="A1:Q216"/>
  <sheetViews>
    <sheetView tabSelected="1" zoomScaleNormal="100" workbookViewId="0">
      <selection activeCell="I5" sqref="I5"/>
    </sheetView>
  </sheetViews>
  <sheetFormatPr defaultRowHeight="15" x14ac:dyDescent="0.25"/>
  <cols>
    <col min="1" max="1" width="29.85546875" style="5" bestFit="1" customWidth="1"/>
    <col min="2" max="3" width="9.140625" style="5"/>
    <col min="4" max="4" width="8" style="5" customWidth="1"/>
    <col min="5" max="5" width="45" style="5" customWidth="1"/>
    <col min="6" max="6" width="17" style="5" customWidth="1"/>
    <col min="7" max="7" width="15.140625" style="5" customWidth="1"/>
    <col min="8" max="8" width="17.140625" style="5" customWidth="1"/>
    <col min="9" max="9" width="14.5703125" style="5" customWidth="1"/>
    <col min="10" max="10" width="4.85546875" style="5" bestFit="1" customWidth="1"/>
    <col min="11" max="11" width="22.42578125" style="5" bestFit="1" customWidth="1"/>
    <col min="12" max="12" width="20.5703125" style="5" customWidth="1"/>
    <col min="13" max="13" width="20.28515625" style="5" customWidth="1"/>
    <col min="14" max="14" width="20.5703125" style="5" customWidth="1"/>
    <col min="15" max="15" width="9.140625" style="5"/>
    <col min="16" max="16" width="15" style="5" customWidth="1"/>
    <col min="17" max="17" width="24.5703125" style="5" customWidth="1"/>
    <col min="18" max="16384" width="9.140625" style="5"/>
  </cols>
  <sheetData>
    <row r="1" spans="1:17" s="4" customFormat="1" ht="28.5" x14ac:dyDescent="0.45">
      <c r="A1" s="4" t="s">
        <v>160</v>
      </c>
    </row>
    <row r="2" spans="1:17" x14ac:dyDescent="0.25">
      <c r="A2" s="15" t="s">
        <v>161</v>
      </c>
    </row>
    <row r="3" spans="1:17" ht="16.5" x14ac:dyDescent="0.3">
      <c r="A3" s="32" t="s">
        <v>162</v>
      </c>
      <c r="B3" s="32"/>
      <c r="C3" s="32"/>
      <c r="D3" s="32"/>
      <c r="E3" s="32"/>
      <c r="F3" s="32"/>
      <c r="G3" s="32"/>
    </row>
    <row r="4" spans="1:17" ht="171" customHeight="1" x14ac:dyDescent="0.25">
      <c r="A4" s="31" t="s">
        <v>210</v>
      </c>
      <c r="B4" s="31"/>
      <c r="C4" s="31"/>
      <c r="D4" s="31"/>
      <c r="E4" s="31"/>
      <c r="F4" s="31"/>
      <c r="G4" s="31"/>
    </row>
    <row r="5" spans="1:17" ht="16.5" x14ac:dyDescent="0.3">
      <c r="A5" s="26" t="s">
        <v>163</v>
      </c>
      <c r="B5" s="33" t="s">
        <v>164</v>
      </c>
      <c r="C5" s="33"/>
      <c r="D5" s="33"/>
      <c r="E5" s="33"/>
      <c r="F5" s="33"/>
      <c r="G5" s="33"/>
    </row>
    <row r="6" spans="1:17" ht="18" customHeight="1" x14ac:dyDescent="0.25">
      <c r="A6" s="25">
        <v>1</v>
      </c>
      <c r="B6" s="31" t="s">
        <v>197</v>
      </c>
      <c r="C6" s="31"/>
      <c r="D6" s="31"/>
      <c r="E6" s="31"/>
      <c r="F6" s="31"/>
      <c r="G6" s="31"/>
    </row>
    <row r="7" spans="1:17" ht="32.25" customHeight="1" x14ac:dyDescent="0.25">
      <c r="A7" s="25">
        <v>2</v>
      </c>
      <c r="B7" s="31" t="s">
        <v>214</v>
      </c>
      <c r="C7" s="31"/>
      <c r="D7" s="31"/>
      <c r="E7" s="31"/>
      <c r="F7" s="31"/>
      <c r="G7" s="31"/>
    </row>
    <row r="8" spans="1:17" ht="18" customHeight="1" x14ac:dyDescent="0.25">
      <c r="A8" s="25">
        <v>3</v>
      </c>
      <c r="B8" s="31" t="s">
        <v>198</v>
      </c>
      <c r="C8" s="31"/>
      <c r="D8" s="31"/>
      <c r="E8" s="31"/>
      <c r="F8" s="31"/>
      <c r="G8" s="31"/>
    </row>
    <row r="9" spans="1:17" ht="48.75" customHeight="1" x14ac:dyDescent="0.25">
      <c r="A9" s="25">
        <v>4</v>
      </c>
      <c r="B9" s="31" t="s">
        <v>199</v>
      </c>
      <c r="C9" s="31"/>
      <c r="D9" s="31"/>
      <c r="E9" s="31"/>
      <c r="F9" s="31"/>
      <c r="G9" s="31"/>
    </row>
    <row r="10" spans="1:17" ht="30" customHeight="1" x14ac:dyDescent="0.25">
      <c r="A10" s="25">
        <v>5</v>
      </c>
      <c r="B10" s="31" t="s">
        <v>209</v>
      </c>
      <c r="C10" s="31"/>
      <c r="D10" s="31"/>
      <c r="E10" s="31"/>
      <c r="F10" s="31"/>
      <c r="G10" s="31"/>
    </row>
    <row r="12" spans="1:17" s="6" customFormat="1" ht="16.5" x14ac:dyDescent="0.3">
      <c r="A12" s="6" t="s">
        <v>158</v>
      </c>
      <c r="D12" s="6" t="s">
        <v>158</v>
      </c>
      <c r="K12" s="6" t="s">
        <v>159</v>
      </c>
      <c r="P12" s="6" t="s">
        <v>196</v>
      </c>
    </row>
    <row r="13" spans="1:17" s="6" customFormat="1" ht="16.5" x14ac:dyDescent="0.3">
      <c r="A13" s="6" t="s">
        <v>156</v>
      </c>
      <c r="D13" s="6" t="s">
        <v>165</v>
      </c>
      <c r="K13" s="6" t="s">
        <v>157</v>
      </c>
      <c r="P13" s="6" t="s">
        <v>200</v>
      </c>
    </row>
    <row r="14" spans="1:17" s="6" customFormat="1" ht="38.25" customHeight="1" x14ac:dyDescent="0.3">
      <c r="A14" s="3" t="s">
        <v>135</v>
      </c>
      <c r="B14" s="3" t="s">
        <v>134</v>
      </c>
      <c r="D14" s="1" t="s">
        <v>132</v>
      </c>
      <c r="E14" s="1" t="s">
        <v>1</v>
      </c>
      <c r="F14" s="1" t="s">
        <v>188</v>
      </c>
      <c r="G14" s="1" t="s">
        <v>195</v>
      </c>
      <c r="H14" s="1" t="s">
        <v>185</v>
      </c>
      <c r="I14" s="1" t="s">
        <v>22</v>
      </c>
      <c r="K14" s="1" t="s">
        <v>1</v>
      </c>
      <c r="L14" s="1" t="s">
        <v>137</v>
      </c>
      <c r="M14" s="1" t="s">
        <v>138</v>
      </c>
      <c r="N14" s="1" t="s">
        <v>211</v>
      </c>
      <c r="P14" s="1" t="s">
        <v>201</v>
      </c>
      <c r="Q14" s="1" t="s">
        <v>202</v>
      </c>
    </row>
    <row r="15" spans="1:17" x14ac:dyDescent="0.25">
      <c r="A15" s="16" t="s">
        <v>0</v>
      </c>
      <c r="B15" s="16">
        <v>365</v>
      </c>
      <c r="D15" s="8">
        <v>1</v>
      </c>
      <c r="E15" s="8"/>
      <c r="F15" s="8"/>
      <c r="G15" s="8"/>
      <c r="H15" s="8" t="str">
        <f t="shared" ref="H15:H78" si="0">IFERROR(VLOOKUP(E15,FLOW_RATE,2,FALSE),"")</f>
        <v/>
      </c>
      <c r="I15" s="8" t="str">
        <f t="shared" ref="I15:I78" si="1">IFERROR(VLOOKUP(E15,FLOW_RATE,3,FALSE),"")</f>
        <v/>
      </c>
      <c r="K15" s="34" t="s">
        <v>12</v>
      </c>
      <c r="L15" s="34"/>
      <c r="M15" s="34"/>
      <c r="N15" s="34"/>
      <c r="P15" s="8" t="s">
        <v>24</v>
      </c>
      <c r="Q15" s="8" t="s">
        <v>203</v>
      </c>
    </row>
    <row r="16" spans="1:17" x14ac:dyDescent="0.25">
      <c r="A16" s="16" t="s">
        <v>70</v>
      </c>
      <c r="B16" s="16">
        <v>108</v>
      </c>
      <c r="D16" s="8" t="str">
        <f>IF(E16&gt;0,D15+1,"")</f>
        <v/>
      </c>
      <c r="E16" s="8"/>
      <c r="F16" s="8"/>
      <c r="G16" s="8"/>
      <c r="H16" s="8" t="str">
        <f t="shared" si="0"/>
        <v/>
      </c>
      <c r="I16" s="8" t="str">
        <f t="shared" si="1"/>
        <v/>
      </c>
      <c r="K16" s="8" t="s">
        <v>13</v>
      </c>
      <c r="L16" s="9">
        <f>Faucets!B2</f>
        <v>0</v>
      </c>
      <c r="M16" s="9">
        <f>Faucets!B3</f>
        <v>0</v>
      </c>
      <c r="N16" s="9">
        <f>IFERROR(MAX(0,L16-M16),0)</f>
        <v>0</v>
      </c>
      <c r="P16" s="8" t="s">
        <v>193</v>
      </c>
      <c r="Q16" s="8" t="s">
        <v>204</v>
      </c>
    </row>
    <row r="17" spans="1:17" x14ac:dyDescent="0.25">
      <c r="A17" s="34" t="s">
        <v>91</v>
      </c>
      <c r="B17" s="34"/>
      <c r="D17" s="8" t="str">
        <f t="shared" ref="D17:D80" si="2">IF(E17&gt;0,D16+1,"")</f>
        <v/>
      </c>
      <c r="E17" s="8"/>
      <c r="F17" s="8"/>
      <c r="G17" s="8"/>
      <c r="H17" s="8" t="str">
        <f t="shared" si="0"/>
        <v/>
      </c>
      <c r="I17" s="8" t="str">
        <f t="shared" si="1"/>
        <v/>
      </c>
      <c r="K17" s="8" t="s">
        <v>14</v>
      </c>
      <c r="L17" s="9">
        <f>'Laundry machines'!B2</f>
        <v>0</v>
      </c>
      <c r="M17" s="9" t="s">
        <v>21</v>
      </c>
      <c r="N17" s="9">
        <f t="shared" ref="N17:N20" si="3">IFERROR(MAX(0,L17-M17),0)</f>
        <v>0</v>
      </c>
      <c r="P17" s="8" t="s">
        <v>190</v>
      </c>
      <c r="Q17" s="8" t="s">
        <v>205</v>
      </c>
    </row>
    <row r="18" spans="1:17" x14ac:dyDescent="0.25">
      <c r="A18" s="16" t="s">
        <v>85</v>
      </c>
      <c r="B18" s="16">
        <v>15</v>
      </c>
      <c r="D18" s="8" t="str">
        <f t="shared" si="2"/>
        <v/>
      </c>
      <c r="E18" s="8"/>
      <c r="F18" s="8"/>
      <c r="G18" s="8"/>
      <c r="H18" s="8" t="str">
        <f t="shared" si="0"/>
        <v/>
      </c>
      <c r="I18" s="8" t="str">
        <f t="shared" si="1"/>
        <v/>
      </c>
      <c r="K18" s="8" t="s">
        <v>6</v>
      </c>
      <c r="L18" s="9">
        <f>Showerheads!B2</f>
        <v>0</v>
      </c>
      <c r="M18" s="9">
        <f>Showerheads!B3</f>
        <v>0</v>
      </c>
      <c r="N18" s="9">
        <f t="shared" si="3"/>
        <v>0</v>
      </c>
      <c r="P18" s="8" t="s">
        <v>23</v>
      </c>
      <c r="Q18" s="8" t="s">
        <v>206</v>
      </c>
    </row>
    <row r="19" spans="1:17" x14ac:dyDescent="0.25">
      <c r="A19" s="17"/>
      <c r="B19" s="17"/>
      <c r="D19" s="8" t="str">
        <f t="shared" si="2"/>
        <v/>
      </c>
      <c r="E19" s="8"/>
      <c r="F19" s="8"/>
      <c r="G19" s="8"/>
      <c r="H19" s="8" t="str">
        <f t="shared" si="0"/>
        <v/>
      </c>
      <c r="I19" s="8" t="str">
        <f t="shared" si="1"/>
        <v/>
      </c>
      <c r="K19" s="8" t="s">
        <v>15</v>
      </c>
      <c r="L19" s="9">
        <f>Toilets!B2</f>
        <v>0</v>
      </c>
      <c r="M19" s="9">
        <f>Toilets!B3</f>
        <v>0</v>
      </c>
      <c r="N19" s="9">
        <f t="shared" si="3"/>
        <v>0</v>
      </c>
      <c r="P19" s="8" t="s">
        <v>192</v>
      </c>
      <c r="Q19" s="8" t="s">
        <v>207</v>
      </c>
    </row>
    <row r="20" spans="1:17" ht="15" customHeight="1" x14ac:dyDescent="0.25">
      <c r="D20" s="8" t="str">
        <f t="shared" si="2"/>
        <v/>
      </c>
      <c r="E20" s="8"/>
      <c r="F20" s="8"/>
      <c r="G20" s="8"/>
      <c r="H20" s="8" t="str">
        <f t="shared" si="0"/>
        <v/>
      </c>
      <c r="I20" s="8" t="str">
        <f t="shared" si="1"/>
        <v/>
      </c>
      <c r="K20" s="8" t="s">
        <v>7</v>
      </c>
      <c r="L20" s="9">
        <f>Urinals!B2</f>
        <v>0</v>
      </c>
      <c r="M20" s="9">
        <f>Urinals!B3</f>
        <v>0</v>
      </c>
      <c r="N20" s="9">
        <f t="shared" si="3"/>
        <v>0</v>
      </c>
      <c r="P20" s="8" t="s">
        <v>191</v>
      </c>
      <c r="Q20" s="8" t="s">
        <v>208</v>
      </c>
    </row>
    <row r="21" spans="1:17" x14ac:dyDescent="0.25">
      <c r="D21" s="8" t="str">
        <f t="shared" si="2"/>
        <v/>
      </c>
      <c r="E21" s="8"/>
      <c r="F21" s="8"/>
      <c r="G21" s="8"/>
      <c r="H21" s="8" t="str">
        <f t="shared" si="0"/>
        <v/>
      </c>
      <c r="I21" s="8" t="str">
        <f t="shared" si="1"/>
        <v/>
      </c>
      <c r="K21" s="34" t="s">
        <v>16</v>
      </c>
      <c r="L21" s="34"/>
      <c r="M21" s="34"/>
      <c r="N21" s="34"/>
    </row>
    <row r="22" spans="1:17" x14ac:dyDescent="0.25">
      <c r="D22" s="8" t="str">
        <f t="shared" si="2"/>
        <v/>
      </c>
      <c r="E22" s="8"/>
      <c r="F22" s="8"/>
      <c r="G22" s="8"/>
      <c r="H22" s="8" t="str">
        <f t="shared" si="0"/>
        <v/>
      </c>
      <c r="I22" s="8" t="str">
        <f t="shared" si="1"/>
        <v/>
      </c>
      <c r="K22" s="8" t="s">
        <v>9</v>
      </c>
      <c r="L22" s="9">
        <f>'Dipper wells'!B2</f>
        <v>0</v>
      </c>
      <c r="M22" s="9" t="s">
        <v>21</v>
      </c>
      <c r="N22" s="9">
        <f>IFERROR(MAX(0,L22-M22),0)</f>
        <v>0</v>
      </c>
    </row>
    <row r="23" spans="1:17" x14ac:dyDescent="0.25">
      <c r="D23" s="8" t="str">
        <f t="shared" si="2"/>
        <v/>
      </c>
      <c r="E23" s="8"/>
      <c r="F23" s="8"/>
      <c r="G23" s="8"/>
      <c r="H23" s="8" t="str">
        <f t="shared" si="0"/>
        <v/>
      </c>
      <c r="I23" s="8" t="str">
        <f t="shared" si="1"/>
        <v/>
      </c>
      <c r="K23" s="8" t="s">
        <v>19</v>
      </c>
      <c r="L23" s="9">
        <f>Dishwashers!B2</f>
        <v>0</v>
      </c>
      <c r="M23" s="9" t="s">
        <v>21</v>
      </c>
      <c r="N23" s="9">
        <f t="shared" ref="N23:N27" si="4">IFERROR(MAX(0,L23-M23),0)</f>
        <v>0</v>
      </c>
    </row>
    <row r="24" spans="1:17" x14ac:dyDescent="0.25">
      <c r="D24" s="8" t="str">
        <f t="shared" si="2"/>
        <v/>
      </c>
      <c r="E24" s="8"/>
      <c r="F24" s="8"/>
      <c r="G24" s="8"/>
      <c r="H24" s="8" t="str">
        <f t="shared" si="0"/>
        <v/>
      </c>
      <c r="I24" s="8" t="str">
        <f t="shared" si="1"/>
        <v/>
      </c>
      <c r="K24" s="8" t="s">
        <v>5</v>
      </c>
      <c r="L24" s="9">
        <f>'Ice makers'!B2</f>
        <v>0</v>
      </c>
      <c r="M24" s="9" t="s">
        <v>21</v>
      </c>
      <c r="N24" s="9">
        <f t="shared" si="4"/>
        <v>0</v>
      </c>
    </row>
    <row r="25" spans="1:17" x14ac:dyDescent="0.25">
      <c r="D25" s="8" t="str">
        <f t="shared" si="2"/>
        <v/>
      </c>
      <c r="E25" s="8"/>
      <c r="F25" s="8"/>
      <c r="G25" s="8"/>
      <c r="H25" s="8" t="str">
        <f t="shared" si="0"/>
        <v/>
      </c>
      <c r="I25" s="8" t="str">
        <f t="shared" si="1"/>
        <v/>
      </c>
      <c r="K25" s="8" t="s">
        <v>17</v>
      </c>
      <c r="L25" s="9">
        <f>Ovens!B2</f>
        <v>0</v>
      </c>
      <c r="M25" s="9" t="s">
        <v>21</v>
      </c>
      <c r="N25" s="9">
        <f t="shared" si="4"/>
        <v>0</v>
      </c>
    </row>
    <row r="26" spans="1:17" x14ac:dyDescent="0.25">
      <c r="D26" s="8" t="str">
        <f t="shared" si="2"/>
        <v/>
      </c>
      <c r="E26" s="8"/>
      <c r="F26" s="8"/>
      <c r="G26" s="8"/>
      <c r="H26" s="8" t="str">
        <f t="shared" si="0"/>
        <v/>
      </c>
      <c r="I26" s="8" t="str">
        <f t="shared" si="1"/>
        <v/>
      </c>
      <c r="K26" s="8" t="s">
        <v>8</v>
      </c>
      <c r="L26" s="9">
        <f>'Pre-rinse spray valves'!B2</f>
        <v>0</v>
      </c>
      <c r="M26" s="9">
        <f>'Pre-rinse spray valves'!B3</f>
        <v>0</v>
      </c>
      <c r="N26" s="9">
        <f t="shared" si="4"/>
        <v>0</v>
      </c>
    </row>
    <row r="27" spans="1:17" ht="15.75" thickBot="1" x14ac:dyDescent="0.3">
      <c r="D27" s="8" t="str">
        <f t="shared" si="2"/>
        <v/>
      </c>
      <c r="E27" s="8"/>
      <c r="F27" s="8"/>
      <c r="G27" s="8"/>
      <c r="H27" s="8" t="str">
        <f t="shared" si="0"/>
        <v/>
      </c>
      <c r="I27" s="8" t="str">
        <f t="shared" si="1"/>
        <v/>
      </c>
      <c r="K27" s="21" t="s">
        <v>10</v>
      </c>
      <c r="L27" s="22">
        <f>'Steam cookers'!B2</f>
        <v>0</v>
      </c>
      <c r="M27" s="22" t="s">
        <v>21</v>
      </c>
      <c r="N27" s="9">
        <f t="shared" si="4"/>
        <v>0</v>
      </c>
    </row>
    <row r="28" spans="1:17" x14ac:dyDescent="0.25">
      <c r="D28" s="8" t="str">
        <f t="shared" si="2"/>
        <v/>
      </c>
      <c r="E28" s="8"/>
      <c r="F28" s="8"/>
      <c r="G28" s="8"/>
      <c r="H28" s="8" t="str">
        <f t="shared" si="0"/>
        <v/>
      </c>
      <c r="I28" s="8" t="str">
        <f t="shared" si="1"/>
        <v/>
      </c>
      <c r="K28" s="19" t="s">
        <v>20</v>
      </c>
      <c r="L28" s="20">
        <f>SUM(L16:L20,L22:L27)</f>
        <v>0</v>
      </c>
      <c r="M28" s="20"/>
      <c r="N28" s="20">
        <f>SUM(N16:N20,N22:N27)</f>
        <v>0</v>
      </c>
    </row>
    <row r="29" spans="1:17" x14ac:dyDescent="0.25">
      <c r="D29" s="8" t="str">
        <f t="shared" si="2"/>
        <v/>
      </c>
      <c r="E29" s="8"/>
      <c r="F29" s="8"/>
      <c r="G29" s="8"/>
      <c r="H29" s="8" t="str">
        <f t="shared" si="0"/>
        <v/>
      </c>
      <c r="I29" s="8" t="str">
        <f t="shared" si="1"/>
        <v/>
      </c>
      <c r="L29" s="7"/>
    </row>
    <row r="30" spans="1:17" x14ac:dyDescent="0.25">
      <c r="D30" s="8" t="str">
        <f t="shared" si="2"/>
        <v/>
      </c>
      <c r="E30" s="8"/>
      <c r="F30" s="8"/>
      <c r="G30" s="8"/>
      <c r="H30" s="8" t="str">
        <f t="shared" si="0"/>
        <v/>
      </c>
      <c r="I30" s="8" t="str">
        <f t="shared" si="1"/>
        <v/>
      </c>
    </row>
    <row r="31" spans="1:17" x14ac:dyDescent="0.25">
      <c r="D31" s="8" t="str">
        <f t="shared" si="2"/>
        <v/>
      </c>
      <c r="E31" s="8"/>
      <c r="F31" s="8"/>
      <c r="G31" s="8"/>
      <c r="H31" s="8" t="str">
        <f t="shared" si="0"/>
        <v/>
      </c>
      <c r="I31" s="8" t="str">
        <f t="shared" si="1"/>
        <v/>
      </c>
    </row>
    <row r="32" spans="1:17" x14ac:dyDescent="0.25">
      <c r="D32" s="8" t="str">
        <f t="shared" si="2"/>
        <v/>
      </c>
      <c r="E32" s="8"/>
      <c r="F32" s="8"/>
      <c r="G32" s="8"/>
      <c r="H32" s="8" t="str">
        <f t="shared" si="0"/>
        <v/>
      </c>
      <c r="I32" s="8" t="str">
        <f t="shared" si="1"/>
        <v/>
      </c>
    </row>
    <row r="33" spans="4:17" x14ac:dyDescent="0.25">
      <c r="D33" s="8" t="str">
        <f t="shared" si="2"/>
        <v/>
      </c>
      <c r="E33" s="8"/>
      <c r="F33" s="8"/>
      <c r="G33" s="8"/>
      <c r="H33" s="8" t="str">
        <f t="shared" si="0"/>
        <v/>
      </c>
      <c r="I33" s="8" t="str">
        <f t="shared" si="1"/>
        <v/>
      </c>
    </row>
    <row r="34" spans="4:17" x14ac:dyDescent="0.25">
      <c r="D34" s="8" t="str">
        <f t="shared" si="2"/>
        <v/>
      </c>
      <c r="E34" s="8"/>
      <c r="F34" s="8"/>
      <c r="G34" s="8"/>
      <c r="H34" s="8" t="str">
        <f t="shared" si="0"/>
        <v/>
      </c>
      <c r="I34" s="8" t="str">
        <f t="shared" si="1"/>
        <v/>
      </c>
    </row>
    <row r="35" spans="4:17" x14ac:dyDescent="0.25">
      <c r="D35" s="8" t="str">
        <f t="shared" si="2"/>
        <v/>
      </c>
      <c r="E35" s="8"/>
      <c r="F35" s="8"/>
      <c r="G35" s="8"/>
      <c r="H35" s="8" t="str">
        <f t="shared" si="0"/>
        <v/>
      </c>
      <c r="I35" s="8" t="str">
        <f t="shared" si="1"/>
        <v/>
      </c>
    </row>
    <row r="36" spans="4:17" x14ac:dyDescent="0.25">
      <c r="D36" s="8" t="str">
        <f t="shared" si="2"/>
        <v/>
      </c>
      <c r="E36" s="8"/>
      <c r="F36" s="8"/>
      <c r="G36" s="8"/>
      <c r="H36" s="8" t="str">
        <f t="shared" si="0"/>
        <v/>
      </c>
      <c r="I36" s="8" t="str">
        <f t="shared" si="1"/>
        <v/>
      </c>
    </row>
    <row r="37" spans="4:17" x14ac:dyDescent="0.25">
      <c r="D37" s="8" t="str">
        <f t="shared" si="2"/>
        <v/>
      </c>
      <c r="E37" s="8"/>
      <c r="F37" s="8"/>
      <c r="G37" s="8"/>
      <c r="H37" s="8" t="str">
        <f t="shared" si="0"/>
        <v/>
      </c>
      <c r="I37" s="8" t="str">
        <f t="shared" si="1"/>
        <v/>
      </c>
    </row>
    <row r="38" spans="4:17" x14ac:dyDescent="0.25">
      <c r="D38" s="8" t="str">
        <f t="shared" si="2"/>
        <v/>
      </c>
      <c r="E38" s="8"/>
      <c r="F38" s="8"/>
      <c r="G38" s="8"/>
      <c r="H38" s="8" t="str">
        <f t="shared" si="0"/>
        <v/>
      </c>
      <c r="I38" s="8" t="str">
        <f t="shared" si="1"/>
        <v/>
      </c>
    </row>
    <row r="39" spans="4:17" x14ac:dyDescent="0.25">
      <c r="D39" s="8" t="str">
        <f t="shared" si="2"/>
        <v/>
      </c>
      <c r="E39" s="8"/>
      <c r="F39" s="8"/>
      <c r="G39" s="8"/>
      <c r="H39" s="8" t="str">
        <f t="shared" si="0"/>
        <v/>
      </c>
      <c r="I39" s="8" t="str">
        <f t="shared" si="1"/>
        <v/>
      </c>
    </row>
    <row r="40" spans="4:17" x14ac:dyDescent="0.25">
      <c r="D40" s="8" t="str">
        <f t="shared" si="2"/>
        <v/>
      </c>
      <c r="E40" s="8"/>
      <c r="F40" s="8"/>
      <c r="G40" s="8"/>
      <c r="H40" s="8" t="str">
        <f t="shared" si="0"/>
        <v/>
      </c>
      <c r="I40" s="8" t="str">
        <f t="shared" si="1"/>
        <v/>
      </c>
    </row>
    <row r="41" spans="4:17" x14ac:dyDescent="0.25">
      <c r="D41" s="8" t="str">
        <f t="shared" si="2"/>
        <v/>
      </c>
      <c r="E41" s="8"/>
      <c r="F41" s="8"/>
      <c r="G41" s="8"/>
      <c r="H41" s="8" t="str">
        <f t="shared" si="0"/>
        <v/>
      </c>
      <c r="I41" s="8" t="str">
        <f t="shared" si="1"/>
        <v/>
      </c>
      <c r="Q41" s="5" t="s">
        <v>86</v>
      </c>
    </row>
    <row r="42" spans="4:17" x14ac:dyDescent="0.25">
      <c r="D42" s="8" t="str">
        <f t="shared" si="2"/>
        <v/>
      </c>
      <c r="E42" s="8"/>
      <c r="F42" s="8"/>
      <c r="G42" s="8"/>
      <c r="H42" s="8" t="str">
        <f t="shared" si="0"/>
        <v/>
      </c>
      <c r="I42" s="8" t="str">
        <f t="shared" si="1"/>
        <v/>
      </c>
      <c r="Q42" s="5" t="s">
        <v>11</v>
      </c>
    </row>
    <row r="43" spans="4:17" x14ac:dyDescent="0.25">
      <c r="D43" s="8" t="str">
        <f t="shared" si="2"/>
        <v/>
      </c>
      <c r="E43" s="8"/>
      <c r="F43" s="8"/>
      <c r="G43" s="8"/>
      <c r="H43" s="8" t="str">
        <f t="shared" si="0"/>
        <v/>
      </c>
      <c r="I43" s="8" t="str">
        <f t="shared" si="1"/>
        <v/>
      </c>
      <c r="Q43" s="5" t="s">
        <v>18</v>
      </c>
    </row>
    <row r="44" spans="4:17" x14ac:dyDescent="0.25">
      <c r="D44" s="8" t="str">
        <f t="shared" si="2"/>
        <v/>
      </c>
      <c r="E44" s="8"/>
      <c r="F44" s="8"/>
      <c r="G44" s="8"/>
      <c r="H44" s="8" t="str">
        <f t="shared" si="0"/>
        <v/>
      </c>
      <c r="I44" s="8" t="str">
        <f t="shared" si="1"/>
        <v/>
      </c>
      <c r="Q44" s="5" t="s">
        <v>4</v>
      </c>
    </row>
    <row r="45" spans="4:17" x14ac:dyDescent="0.25">
      <c r="D45" s="8" t="str">
        <f t="shared" si="2"/>
        <v/>
      </c>
      <c r="E45" s="8"/>
      <c r="F45" s="8"/>
      <c r="G45" s="8"/>
      <c r="H45" s="8" t="str">
        <f t="shared" si="0"/>
        <v/>
      </c>
      <c r="I45" s="8" t="str">
        <f t="shared" si="1"/>
        <v/>
      </c>
      <c r="Q45" s="5" t="s">
        <v>87</v>
      </c>
    </row>
    <row r="46" spans="4:17" x14ac:dyDescent="0.25">
      <c r="D46" s="8" t="str">
        <f t="shared" si="2"/>
        <v/>
      </c>
      <c r="E46" s="8"/>
      <c r="F46" s="8"/>
      <c r="G46" s="8"/>
      <c r="H46" s="8" t="str">
        <f t="shared" si="0"/>
        <v/>
      </c>
      <c r="I46" s="8" t="str">
        <f t="shared" si="1"/>
        <v/>
      </c>
      <c r="Q46" s="5" t="s">
        <v>88</v>
      </c>
    </row>
    <row r="47" spans="4:17" x14ac:dyDescent="0.25">
      <c r="D47" s="8" t="str">
        <f t="shared" si="2"/>
        <v/>
      </c>
      <c r="E47" s="8"/>
      <c r="F47" s="8"/>
      <c r="G47" s="8"/>
      <c r="H47" s="8" t="str">
        <f t="shared" si="0"/>
        <v/>
      </c>
      <c r="I47" s="8" t="str">
        <f t="shared" si="1"/>
        <v/>
      </c>
    </row>
    <row r="48" spans="4:17" x14ac:dyDescent="0.25">
      <c r="D48" s="8" t="str">
        <f t="shared" si="2"/>
        <v/>
      </c>
      <c r="E48" s="8"/>
      <c r="F48" s="8"/>
      <c r="G48" s="8"/>
      <c r="H48" s="8" t="str">
        <f t="shared" si="0"/>
        <v/>
      </c>
      <c r="I48" s="8" t="str">
        <f t="shared" si="1"/>
        <v/>
      </c>
      <c r="Q48" s="5" t="s">
        <v>95</v>
      </c>
    </row>
    <row r="49" spans="4:9" x14ac:dyDescent="0.25">
      <c r="D49" s="8" t="str">
        <f t="shared" si="2"/>
        <v/>
      </c>
      <c r="E49" s="8"/>
      <c r="F49" s="8"/>
      <c r="G49" s="8"/>
      <c r="H49" s="8" t="str">
        <f t="shared" si="0"/>
        <v/>
      </c>
      <c r="I49" s="8" t="str">
        <f t="shared" si="1"/>
        <v/>
      </c>
    </row>
    <row r="50" spans="4:9" x14ac:dyDescent="0.25">
      <c r="D50" s="8" t="str">
        <f t="shared" si="2"/>
        <v/>
      </c>
      <c r="E50" s="8"/>
      <c r="F50" s="8"/>
      <c r="G50" s="8"/>
      <c r="H50" s="8" t="str">
        <f t="shared" si="0"/>
        <v/>
      </c>
      <c r="I50" s="8" t="str">
        <f t="shared" si="1"/>
        <v/>
      </c>
    </row>
    <row r="51" spans="4:9" x14ac:dyDescent="0.25">
      <c r="D51" s="8" t="str">
        <f t="shared" si="2"/>
        <v/>
      </c>
      <c r="E51" s="8"/>
      <c r="F51" s="8"/>
      <c r="G51" s="8"/>
      <c r="H51" s="8" t="str">
        <f t="shared" si="0"/>
        <v/>
      </c>
      <c r="I51" s="8" t="str">
        <f t="shared" si="1"/>
        <v/>
      </c>
    </row>
    <row r="52" spans="4:9" x14ac:dyDescent="0.25">
      <c r="D52" s="8" t="str">
        <f t="shared" si="2"/>
        <v/>
      </c>
      <c r="E52" s="8"/>
      <c r="F52" s="8"/>
      <c r="G52" s="8"/>
      <c r="H52" s="8" t="str">
        <f t="shared" si="0"/>
        <v/>
      </c>
      <c r="I52" s="8" t="str">
        <f t="shared" si="1"/>
        <v/>
      </c>
    </row>
    <row r="53" spans="4:9" x14ac:dyDescent="0.25">
      <c r="D53" s="8" t="str">
        <f t="shared" si="2"/>
        <v/>
      </c>
      <c r="E53" s="8"/>
      <c r="F53" s="8"/>
      <c r="G53" s="8"/>
      <c r="H53" s="8" t="str">
        <f t="shared" si="0"/>
        <v/>
      </c>
      <c r="I53" s="8" t="str">
        <f t="shared" si="1"/>
        <v/>
      </c>
    </row>
    <row r="54" spans="4:9" x14ac:dyDescent="0.25">
      <c r="D54" s="8" t="str">
        <f t="shared" si="2"/>
        <v/>
      </c>
      <c r="E54" s="8"/>
      <c r="F54" s="8"/>
      <c r="G54" s="8"/>
      <c r="H54" s="8" t="str">
        <f t="shared" si="0"/>
        <v/>
      </c>
      <c r="I54" s="8" t="str">
        <f t="shared" si="1"/>
        <v/>
      </c>
    </row>
    <row r="55" spans="4:9" x14ac:dyDescent="0.25">
      <c r="D55" s="8" t="str">
        <f t="shared" si="2"/>
        <v/>
      </c>
      <c r="E55" s="8"/>
      <c r="F55" s="8"/>
      <c r="G55" s="8"/>
      <c r="H55" s="8" t="str">
        <f t="shared" si="0"/>
        <v/>
      </c>
      <c r="I55" s="8" t="str">
        <f t="shared" si="1"/>
        <v/>
      </c>
    </row>
    <row r="56" spans="4:9" x14ac:dyDescent="0.25">
      <c r="D56" s="8" t="str">
        <f t="shared" si="2"/>
        <v/>
      </c>
      <c r="E56" s="8"/>
      <c r="F56" s="8"/>
      <c r="G56" s="8"/>
      <c r="H56" s="8" t="str">
        <f t="shared" si="0"/>
        <v/>
      </c>
      <c r="I56" s="8" t="str">
        <f t="shared" si="1"/>
        <v/>
      </c>
    </row>
    <row r="57" spans="4:9" x14ac:dyDescent="0.25">
      <c r="D57" s="8" t="str">
        <f t="shared" si="2"/>
        <v/>
      </c>
      <c r="E57" s="8"/>
      <c r="F57" s="8"/>
      <c r="G57" s="8"/>
      <c r="H57" s="8" t="str">
        <f t="shared" si="0"/>
        <v/>
      </c>
      <c r="I57" s="8" t="str">
        <f t="shared" si="1"/>
        <v/>
      </c>
    </row>
    <row r="58" spans="4:9" x14ac:dyDescent="0.25">
      <c r="D58" s="8" t="str">
        <f t="shared" si="2"/>
        <v/>
      </c>
      <c r="E58" s="8"/>
      <c r="F58" s="8"/>
      <c r="G58" s="8"/>
      <c r="H58" s="8" t="str">
        <f t="shared" si="0"/>
        <v/>
      </c>
      <c r="I58" s="8" t="str">
        <f t="shared" si="1"/>
        <v/>
      </c>
    </row>
    <row r="59" spans="4:9" x14ac:dyDescent="0.25">
      <c r="D59" s="8" t="str">
        <f t="shared" si="2"/>
        <v/>
      </c>
      <c r="E59" s="8"/>
      <c r="F59" s="8"/>
      <c r="G59" s="8"/>
      <c r="H59" s="8" t="str">
        <f t="shared" si="0"/>
        <v/>
      </c>
      <c r="I59" s="8" t="str">
        <f t="shared" si="1"/>
        <v/>
      </c>
    </row>
    <row r="60" spans="4:9" x14ac:dyDescent="0.25">
      <c r="D60" s="8" t="str">
        <f t="shared" si="2"/>
        <v/>
      </c>
      <c r="E60" s="8"/>
      <c r="F60" s="8"/>
      <c r="G60" s="8"/>
      <c r="H60" s="8" t="str">
        <f t="shared" si="0"/>
        <v/>
      </c>
      <c r="I60" s="8" t="str">
        <f t="shared" si="1"/>
        <v/>
      </c>
    </row>
    <row r="61" spans="4:9" x14ac:dyDescent="0.25">
      <c r="D61" s="8" t="str">
        <f t="shared" si="2"/>
        <v/>
      </c>
      <c r="E61" s="8"/>
      <c r="F61" s="8"/>
      <c r="G61" s="8"/>
      <c r="H61" s="8" t="str">
        <f t="shared" si="0"/>
        <v/>
      </c>
      <c r="I61" s="8" t="str">
        <f t="shared" si="1"/>
        <v/>
      </c>
    </row>
    <row r="62" spans="4:9" x14ac:dyDescent="0.25">
      <c r="D62" s="8" t="str">
        <f t="shared" si="2"/>
        <v/>
      </c>
      <c r="E62" s="8"/>
      <c r="F62" s="8"/>
      <c r="G62" s="8"/>
      <c r="H62" s="8" t="str">
        <f t="shared" si="0"/>
        <v/>
      </c>
      <c r="I62" s="8" t="str">
        <f t="shared" si="1"/>
        <v/>
      </c>
    </row>
    <row r="63" spans="4:9" x14ac:dyDescent="0.25">
      <c r="D63" s="8" t="str">
        <f t="shared" si="2"/>
        <v/>
      </c>
      <c r="E63" s="8"/>
      <c r="F63" s="8"/>
      <c r="G63" s="8"/>
      <c r="H63" s="8" t="str">
        <f t="shared" si="0"/>
        <v/>
      </c>
      <c r="I63" s="8" t="str">
        <f t="shared" si="1"/>
        <v/>
      </c>
    </row>
    <row r="64" spans="4:9" x14ac:dyDescent="0.25">
      <c r="D64" s="8" t="str">
        <f t="shared" si="2"/>
        <v/>
      </c>
      <c r="E64" s="8"/>
      <c r="F64" s="8"/>
      <c r="G64" s="8"/>
      <c r="H64" s="8" t="str">
        <f t="shared" si="0"/>
        <v/>
      </c>
      <c r="I64" s="8" t="str">
        <f t="shared" si="1"/>
        <v/>
      </c>
    </row>
    <row r="65" spans="4:9" x14ac:dyDescent="0.25">
      <c r="D65" s="8" t="str">
        <f t="shared" si="2"/>
        <v/>
      </c>
      <c r="E65" s="8"/>
      <c r="F65" s="8"/>
      <c r="G65" s="8"/>
      <c r="H65" s="8" t="str">
        <f t="shared" si="0"/>
        <v/>
      </c>
      <c r="I65" s="8" t="str">
        <f t="shared" si="1"/>
        <v/>
      </c>
    </row>
    <row r="66" spans="4:9" x14ac:dyDescent="0.25">
      <c r="D66" s="8" t="str">
        <f t="shared" si="2"/>
        <v/>
      </c>
      <c r="E66" s="8"/>
      <c r="F66" s="8"/>
      <c r="G66" s="8"/>
      <c r="H66" s="8" t="str">
        <f t="shared" si="0"/>
        <v/>
      </c>
      <c r="I66" s="8" t="str">
        <f t="shared" si="1"/>
        <v/>
      </c>
    </row>
    <row r="67" spans="4:9" x14ac:dyDescent="0.25">
      <c r="D67" s="8" t="str">
        <f t="shared" si="2"/>
        <v/>
      </c>
      <c r="E67" s="8"/>
      <c r="F67" s="8"/>
      <c r="G67" s="8"/>
      <c r="H67" s="8" t="str">
        <f t="shared" si="0"/>
        <v/>
      </c>
      <c r="I67" s="8" t="str">
        <f t="shared" si="1"/>
        <v/>
      </c>
    </row>
    <row r="68" spans="4:9" x14ac:dyDescent="0.25">
      <c r="D68" s="8" t="str">
        <f t="shared" si="2"/>
        <v/>
      </c>
      <c r="E68" s="8"/>
      <c r="F68" s="8"/>
      <c r="G68" s="8"/>
      <c r="H68" s="8" t="str">
        <f t="shared" si="0"/>
        <v/>
      </c>
      <c r="I68" s="8" t="str">
        <f t="shared" si="1"/>
        <v/>
      </c>
    </row>
    <row r="69" spans="4:9" x14ac:dyDescent="0.25">
      <c r="D69" s="8" t="str">
        <f t="shared" si="2"/>
        <v/>
      </c>
      <c r="E69" s="8"/>
      <c r="F69" s="8"/>
      <c r="G69" s="8"/>
      <c r="H69" s="8" t="str">
        <f t="shared" si="0"/>
        <v/>
      </c>
      <c r="I69" s="8" t="str">
        <f t="shared" si="1"/>
        <v/>
      </c>
    </row>
    <row r="70" spans="4:9" x14ac:dyDescent="0.25">
      <c r="D70" s="8" t="str">
        <f t="shared" si="2"/>
        <v/>
      </c>
      <c r="E70" s="8"/>
      <c r="F70" s="8"/>
      <c r="G70" s="8"/>
      <c r="H70" s="8" t="str">
        <f t="shared" si="0"/>
        <v/>
      </c>
      <c r="I70" s="8" t="str">
        <f t="shared" si="1"/>
        <v/>
      </c>
    </row>
    <row r="71" spans="4:9" x14ac:dyDescent="0.25">
      <c r="D71" s="8" t="str">
        <f t="shared" si="2"/>
        <v/>
      </c>
      <c r="E71" s="8"/>
      <c r="F71" s="8"/>
      <c r="G71" s="8"/>
      <c r="H71" s="8" t="str">
        <f t="shared" si="0"/>
        <v/>
      </c>
      <c r="I71" s="8" t="str">
        <f t="shared" si="1"/>
        <v/>
      </c>
    </row>
    <row r="72" spans="4:9" x14ac:dyDescent="0.25">
      <c r="D72" s="8" t="str">
        <f t="shared" si="2"/>
        <v/>
      </c>
      <c r="E72" s="8"/>
      <c r="F72" s="8"/>
      <c r="G72" s="8"/>
      <c r="H72" s="8" t="str">
        <f t="shared" si="0"/>
        <v/>
      </c>
      <c r="I72" s="8" t="str">
        <f t="shared" si="1"/>
        <v/>
      </c>
    </row>
    <row r="73" spans="4:9" x14ac:dyDescent="0.25">
      <c r="D73" s="8" t="str">
        <f t="shared" si="2"/>
        <v/>
      </c>
      <c r="E73" s="8"/>
      <c r="F73" s="8"/>
      <c r="G73" s="8"/>
      <c r="H73" s="8" t="str">
        <f t="shared" si="0"/>
        <v/>
      </c>
      <c r="I73" s="8" t="str">
        <f t="shared" si="1"/>
        <v/>
      </c>
    </row>
    <row r="74" spans="4:9" x14ac:dyDescent="0.25">
      <c r="D74" s="8" t="str">
        <f t="shared" si="2"/>
        <v/>
      </c>
      <c r="E74" s="8"/>
      <c r="F74" s="8"/>
      <c r="G74" s="8"/>
      <c r="H74" s="8" t="str">
        <f t="shared" si="0"/>
        <v/>
      </c>
      <c r="I74" s="8" t="str">
        <f t="shared" si="1"/>
        <v/>
      </c>
    </row>
    <row r="75" spans="4:9" x14ac:dyDescent="0.25">
      <c r="D75" s="8" t="str">
        <f t="shared" si="2"/>
        <v/>
      </c>
      <c r="E75" s="8"/>
      <c r="F75" s="8"/>
      <c r="G75" s="8"/>
      <c r="H75" s="8" t="str">
        <f t="shared" si="0"/>
        <v/>
      </c>
      <c r="I75" s="8" t="str">
        <f t="shared" si="1"/>
        <v/>
      </c>
    </row>
    <row r="76" spans="4:9" x14ac:dyDescent="0.25">
      <c r="D76" s="8" t="str">
        <f t="shared" si="2"/>
        <v/>
      </c>
      <c r="E76" s="8"/>
      <c r="F76" s="8"/>
      <c r="G76" s="8"/>
      <c r="H76" s="8" t="str">
        <f t="shared" si="0"/>
        <v/>
      </c>
      <c r="I76" s="8" t="str">
        <f t="shared" si="1"/>
        <v/>
      </c>
    </row>
    <row r="77" spans="4:9" x14ac:dyDescent="0.25">
      <c r="D77" s="8" t="str">
        <f t="shared" si="2"/>
        <v/>
      </c>
      <c r="E77" s="8"/>
      <c r="F77" s="8"/>
      <c r="G77" s="8"/>
      <c r="H77" s="8" t="str">
        <f t="shared" si="0"/>
        <v/>
      </c>
      <c r="I77" s="8" t="str">
        <f t="shared" si="1"/>
        <v/>
      </c>
    </row>
    <row r="78" spans="4:9" x14ac:dyDescent="0.25">
      <c r="D78" s="8" t="str">
        <f t="shared" si="2"/>
        <v/>
      </c>
      <c r="E78" s="8"/>
      <c r="F78" s="8"/>
      <c r="G78" s="8"/>
      <c r="H78" s="8" t="str">
        <f t="shared" si="0"/>
        <v/>
      </c>
      <c r="I78" s="8" t="str">
        <f t="shared" si="1"/>
        <v/>
      </c>
    </row>
    <row r="79" spans="4:9" x14ac:dyDescent="0.25">
      <c r="D79" s="8" t="str">
        <f t="shared" si="2"/>
        <v/>
      </c>
      <c r="E79" s="8"/>
      <c r="F79" s="8"/>
      <c r="G79" s="8"/>
      <c r="H79" s="8" t="str">
        <f t="shared" ref="H79:H142" si="5">IFERROR(VLOOKUP(E79,FLOW_RATE,2,FALSE),"")</f>
        <v/>
      </c>
      <c r="I79" s="8" t="str">
        <f t="shared" ref="I79:I142" si="6">IFERROR(VLOOKUP(E79,FLOW_RATE,3,FALSE),"")</f>
        <v/>
      </c>
    </row>
    <row r="80" spans="4:9" x14ac:dyDescent="0.25">
      <c r="D80" s="8" t="str">
        <f t="shared" si="2"/>
        <v/>
      </c>
      <c r="E80" s="8"/>
      <c r="F80" s="8"/>
      <c r="G80" s="8"/>
      <c r="H80" s="8" t="str">
        <f t="shared" si="5"/>
        <v/>
      </c>
      <c r="I80" s="8" t="str">
        <f t="shared" si="6"/>
        <v/>
      </c>
    </row>
    <row r="81" spans="4:9" x14ac:dyDescent="0.25">
      <c r="D81" s="8" t="str">
        <f t="shared" ref="D81:D144" si="7">IF(E81&gt;0,D80+1,"")</f>
        <v/>
      </c>
      <c r="E81" s="8"/>
      <c r="F81" s="8"/>
      <c r="G81" s="8"/>
      <c r="H81" s="8" t="str">
        <f t="shared" si="5"/>
        <v/>
      </c>
      <c r="I81" s="8" t="str">
        <f t="shared" si="6"/>
        <v/>
      </c>
    </row>
    <row r="82" spans="4:9" x14ac:dyDescent="0.25">
      <c r="D82" s="8" t="str">
        <f t="shared" si="7"/>
        <v/>
      </c>
      <c r="E82" s="8"/>
      <c r="F82" s="8"/>
      <c r="G82" s="8"/>
      <c r="H82" s="8" t="str">
        <f t="shared" si="5"/>
        <v/>
      </c>
      <c r="I82" s="8" t="str">
        <f t="shared" si="6"/>
        <v/>
      </c>
    </row>
    <row r="83" spans="4:9" x14ac:dyDescent="0.25">
      <c r="D83" s="8" t="str">
        <f t="shared" si="7"/>
        <v/>
      </c>
      <c r="E83" s="8"/>
      <c r="F83" s="8"/>
      <c r="G83" s="8"/>
      <c r="H83" s="8" t="str">
        <f t="shared" si="5"/>
        <v/>
      </c>
      <c r="I83" s="8" t="str">
        <f t="shared" si="6"/>
        <v/>
      </c>
    </row>
    <row r="84" spans="4:9" x14ac:dyDescent="0.25">
      <c r="D84" s="8" t="str">
        <f t="shared" si="7"/>
        <v/>
      </c>
      <c r="E84" s="8"/>
      <c r="F84" s="8"/>
      <c r="G84" s="8"/>
      <c r="H84" s="8" t="str">
        <f t="shared" si="5"/>
        <v/>
      </c>
      <c r="I84" s="8" t="str">
        <f t="shared" si="6"/>
        <v/>
      </c>
    </row>
    <row r="85" spans="4:9" x14ac:dyDescent="0.25">
      <c r="D85" s="8" t="str">
        <f t="shared" si="7"/>
        <v/>
      </c>
      <c r="E85" s="8"/>
      <c r="F85" s="8"/>
      <c r="G85" s="8"/>
      <c r="H85" s="8" t="str">
        <f t="shared" si="5"/>
        <v/>
      </c>
      <c r="I85" s="8" t="str">
        <f t="shared" si="6"/>
        <v/>
      </c>
    </row>
    <row r="86" spans="4:9" x14ac:dyDescent="0.25">
      <c r="D86" s="8" t="str">
        <f t="shared" si="7"/>
        <v/>
      </c>
      <c r="E86" s="8"/>
      <c r="F86" s="8"/>
      <c r="G86" s="8"/>
      <c r="H86" s="8" t="str">
        <f t="shared" si="5"/>
        <v/>
      </c>
      <c r="I86" s="8" t="str">
        <f t="shared" si="6"/>
        <v/>
      </c>
    </row>
    <row r="87" spans="4:9" x14ac:dyDescent="0.25">
      <c r="D87" s="8" t="str">
        <f t="shared" si="7"/>
        <v/>
      </c>
      <c r="E87" s="8"/>
      <c r="F87" s="8"/>
      <c r="G87" s="8"/>
      <c r="H87" s="8" t="str">
        <f t="shared" si="5"/>
        <v/>
      </c>
      <c r="I87" s="8" t="str">
        <f t="shared" si="6"/>
        <v/>
      </c>
    </row>
    <row r="88" spans="4:9" x14ac:dyDescent="0.25">
      <c r="D88" s="8" t="str">
        <f t="shared" si="7"/>
        <v/>
      </c>
      <c r="E88" s="8"/>
      <c r="F88" s="8"/>
      <c r="G88" s="8"/>
      <c r="H88" s="8" t="str">
        <f t="shared" si="5"/>
        <v/>
      </c>
      <c r="I88" s="8" t="str">
        <f t="shared" si="6"/>
        <v/>
      </c>
    </row>
    <row r="89" spans="4:9" x14ac:dyDescent="0.25">
      <c r="D89" s="8" t="str">
        <f t="shared" si="7"/>
        <v/>
      </c>
      <c r="E89" s="8"/>
      <c r="F89" s="8"/>
      <c r="G89" s="8"/>
      <c r="H89" s="8" t="str">
        <f t="shared" si="5"/>
        <v/>
      </c>
      <c r="I89" s="8" t="str">
        <f t="shared" si="6"/>
        <v/>
      </c>
    </row>
    <row r="90" spans="4:9" x14ac:dyDescent="0.25">
      <c r="D90" s="8" t="str">
        <f t="shared" si="7"/>
        <v/>
      </c>
      <c r="E90" s="8"/>
      <c r="F90" s="8"/>
      <c r="G90" s="8"/>
      <c r="H90" s="8" t="str">
        <f t="shared" si="5"/>
        <v/>
      </c>
      <c r="I90" s="8" t="str">
        <f t="shared" si="6"/>
        <v/>
      </c>
    </row>
    <row r="91" spans="4:9" x14ac:dyDescent="0.25">
      <c r="D91" s="8" t="str">
        <f t="shared" si="7"/>
        <v/>
      </c>
      <c r="E91" s="8"/>
      <c r="F91" s="8"/>
      <c r="G91" s="8"/>
      <c r="H91" s="8" t="str">
        <f t="shared" si="5"/>
        <v/>
      </c>
      <c r="I91" s="8" t="str">
        <f t="shared" si="6"/>
        <v/>
      </c>
    </row>
    <row r="92" spans="4:9" x14ac:dyDescent="0.25">
      <c r="D92" s="8" t="str">
        <f t="shared" si="7"/>
        <v/>
      </c>
      <c r="E92" s="8"/>
      <c r="F92" s="8"/>
      <c r="G92" s="8"/>
      <c r="H92" s="8" t="str">
        <f t="shared" si="5"/>
        <v/>
      </c>
      <c r="I92" s="8" t="str">
        <f t="shared" si="6"/>
        <v/>
      </c>
    </row>
    <row r="93" spans="4:9" x14ac:dyDescent="0.25">
      <c r="D93" s="8" t="str">
        <f t="shared" si="7"/>
        <v/>
      </c>
      <c r="E93" s="8"/>
      <c r="F93" s="8"/>
      <c r="G93" s="8"/>
      <c r="H93" s="8" t="str">
        <f t="shared" si="5"/>
        <v/>
      </c>
      <c r="I93" s="8" t="str">
        <f t="shared" si="6"/>
        <v/>
      </c>
    </row>
    <row r="94" spans="4:9" x14ac:dyDescent="0.25">
      <c r="D94" s="8" t="str">
        <f t="shared" si="7"/>
        <v/>
      </c>
      <c r="E94" s="8"/>
      <c r="F94" s="8"/>
      <c r="G94" s="8"/>
      <c r="H94" s="8" t="str">
        <f t="shared" si="5"/>
        <v/>
      </c>
      <c r="I94" s="8" t="str">
        <f t="shared" si="6"/>
        <v/>
      </c>
    </row>
    <row r="95" spans="4:9" x14ac:dyDescent="0.25">
      <c r="D95" s="8" t="str">
        <f t="shared" si="7"/>
        <v/>
      </c>
      <c r="E95" s="8"/>
      <c r="F95" s="8"/>
      <c r="G95" s="8"/>
      <c r="H95" s="8" t="str">
        <f t="shared" si="5"/>
        <v/>
      </c>
      <c r="I95" s="8" t="str">
        <f t="shared" si="6"/>
        <v/>
      </c>
    </row>
    <row r="96" spans="4:9" x14ac:dyDescent="0.25">
      <c r="D96" s="8" t="str">
        <f t="shared" si="7"/>
        <v/>
      </c>
      <c r="E96" s="8"/>
      <c r="F96" s="8"/>
      <c r="G96" s="8"/>
      <c r="H96" s="8" t="str">
        <f t="shared" si="5"/>
        <v/>
      </c>
      <c r="I96" s="8" t="str">
        <f t="shared" si="6"/>
        <v/>
      </c>
    </row>
    <row r="97" spans="4:9" x14ac:dyDescent="0.25">
      <c r="D97" s="8" t="str">
        <f t="shared" si="7"/>
        <v/>
      </c>
      <c r="E97" s="8"/>
      <c r="F97" s="8"/>
      <c r="G97" s="8"/>
      <c r="H97" s="8" t="str">
        <f t="shared" si="5"/>
        <v/>
      </c>
      <c r="I97" s="8" t="str">
        <f t="shared" si="6"/>
        <v/>
      </c>
    </row>
    <row r="98" spans="4:9" x14ac:dyDescent="0.25">
      <c r="D98" s="8" t="str">
        <f t="shared" si="7"/>
        <v/>
      </c>
      <c r="E98" s="8"/>
      <c r="F98" s="8"/>
      <c r="G98" s="8"/>
      <c r="H98" s="8" t="str">
        <f t="shared" si="5"/>
        <v/>
      </c>
      <c r="I98" s="8" t="str">
        <f t="shared" si="6"/>
        <v/>
      </c>
    </row>
    <row r="99" spans="4:9" x14ac:dyDescent="0.25">
      <c r="D99" s="8" t="str">
        <f t="shared" si="7"/>
        <v/>
      </c>
      <c r="E99" s="8"/>
      <c r="F99" s="8"/>
      <c r="G99" s="8"/>
      <c r="H99" s="8" t="str">
        <f t="shared" si="5"/>
        <v/>
      </c>
      <c r="I99" s="8" t="str">
        <f t="shared" si="6"/>
        <v/>
      </c>
    </row>
    <row r="100" spans="4:9" x14ac:dyDescent="0.25">
      <c r="D100" s="8" t="str">
        <f t="shared" si="7"/>
        <v/>
      </c>
      <c r="E100" s="8"/>
      <c r="F100" s="8"/>
      <c r="G100" s="8"/>
      <c r="H100" s="8" t="str">
        <f t="shared" si="5"/>
        <v/>
      </c>
      <c r="I100" s="8" t="str">
        <f t="shared" si="6"/>
        <v/>
      </c>
    </row>
    <row r="101" spans="4:9" x14ac:dyDescent="0.25">
      <c r="D101" s="8" t="str">
        <f t="shared" si="7"/>
        <v/>
      </c>
      <c r="E101" s="8"/>
      <c r="F101" s="8"/>
      <c r="G101" s="8"/>
      <c r="H101" s="8" t="str">
        <f t="shared" si="5"/>
        <v/>
      </c>
      <c r="I101" s="8" t="str">
        <f t="shared" si="6"/>
        <v/>
      </c>
    </row>
    <row r="102" spans="4:9" x14ac:dyDescent="0.25">
      <c r="D102" s="8" t="str">
        <f t="shared" si="7"/>
        <v/>
      </c>
      <c r="E102" s="8"/>
      <c r="F102" s="8"/>
      <c r="G102" s="8"/>
      <c r="H102" s="8" t="str">
        <f t="shared" si="5"/>
        <v/>
      </c>
      <c r="I102" s="8" t="str">
        <f t="shared" si="6"/>
        <v/>
      </c>
    </row>
    <row r="103" spans="4:9" x14ac:dyDescent="0.25">
      <c r="D103" s="8" t="str">
        <f t="shared" si="7"/>
        <v/>
      </c>
      <c r="E103" s="8"/>
      <c r="F103" s="8"/>
      <c r="G103" s="8"/>
      <c r="H103" s="8" t="str">
        <f t="shared" si="5"/>
        <v/>
      </c>
      <c r="I103" s="8" t="str">
        <f t="shared" si="6"/>
        <v/>
      </c>
    </row>
    <row r="104" spans="4:9" x14ac:dyDescent="0.25">
      <c r="D104" s="8" t="str">
        <f t="shared" si="7"/>
        <v/>
      </c>
      <c r="E104" s="8"/>
      <c r="F104" s="8"/>
      <c r="G104" s="8"/>
      <c r="H104" s="8" t="str">
        <f t="shared" si="5"/>
        <v/>
      </c>
      <c r="I104" s="8" t="str">
        <f t="shared" si="6"/>
        <v/>
      </c>
    </row>
    <row r="105" spans="4:9" x14ac:dyDescent="0.25">
      <c r="D105" s="8" t="str">
        <f t="shared" si="7"/>
        <v/>
      </c>
      <c r="E105" s="8"/>
      <c r="F105" s="8"/>
      <c r="G105" s="8"/>
      <c r="H105" s="8" t="str">
        <f t="shared" si="5"/>
        <v/>
      </c>
      <c r="I105" s="8" t="str">
        <f t="shared" si="6"/>
        <v/>
      </c>
    </row>
    <row r="106" spans="4:9" x14ac:dyDescent="0.25">
      <c r="D106" s="8" t="str">
        <f t="shared" si="7"/>
        <v/>
      </c>
      <c r="E106" s="8"/>
      <c r="F106" s="8"/>
      <c r="G106" s="8"/>
      <c r="H106" s="8" t="str">
        <f t="shared" si="5"/>
        <v/>
      </c>
      <c r="I106" s="8" t="str">
        <f t="shared" si="6"/>
        <v/>
      </c>
    </row>
    <row r="107" spans="4:9" x14ac:dyDescent="0.25">
      <c r="D107" s="8" t="str">
        <f t="shared" si="7"/>
        <v/>
      </c>
      <c r="E107" s="8"/>
      <c r="F107" s="8"/>
      <c r="G107" s="8"/>
      <c r="H107" s="8" t="str">
        <f t="shared" si="5"/>
        <v/>
      </c>
      <c r="I107" s="8" t="str">
        <f t="shared" si="6"/>
        <v/>
      </c>
    </row>
    <row r="108" spans="4:9" x14ac:dyDescent="0.25">
      <c r="D108" s="8" t="str">
        <f t="shared" si="7"/>
        <v/>
      </c>
      <c r="E108" s="8"/>
      <c r="F108" s="8"/>
      <c r="G108" s="8"/>
      <c r="H108" s="8" t="str">
        <f t="shared" si="5"/>
        <v/>
      </c>
      <c r="I108" s="8" t="str">
        <f t="shared" si="6"/>
        <v/>
      </c>
    </row>
    <row r="109" spans="4:9" x14ac:dyDescent="0.25">
      <c r="D109" s="8" t="str">
        <f t="shared" si="7"/>
        <v/>
      </c>
      <c r="E109" s="8"/>
      <c r="F109" s="8"/>
      <c r="G109" s="8"/>
      <c r="H109" s="8" t="str">
        <f t="shared" si="5"/>
        <v/>
      </c>
      <c r="I109" s="8" t="str">
        <f t="shared" si="6"/>
        <v/>
      </c>
    </row>
    <row r="110" spans="4:9" x14ac:dyDescent="0.25">
      <c r="D110" s="8" t="str">
        <f t="shared" si="7"/>
        <v/>
      </c>
      <c r="E110" s="8"/>
      <c r="F110" s="8"/>
      <c r="G110" s="8"/>
      <c r="H110" s="8" t="str">
        <f t="shared" si="5"/>
        <v/>
      </c>
      <c r="I110" s="8" t="str">
        <f t="shared" si="6"/>
        <v/>
      </c>
    </row>
    <row r="111" spans="4:9" x14ac:dyDescent="0.25">
      <c r="D111" s="8" t="str">
        <f t="shared" si="7"/>
        <v/>
      </c>
      <c r="E111" s="8"/>
      <c r="F111" s="8"/>
      <c r="G111" s="8"/>
      <c r="H111" s="8" t="str">
        <f t="shared" si="5"/>
        <v/>
      </c>
      <c r="I111" s="8" t="str">
        <f t="shared" si="6"/>
        <v/>
      </c>
    </row>
    <row r="112" spans="4:9" x14ac:dyDescent="0.25">
      <c r="D112" s="8" t="str">
        <f t="shared" si="7"/>
        <v/>
      </c>
      <c r="E112" s="8"/>
      <c r="F112" s="8"/>
      <c r="G112" s="8"/>
      <c r="H112" s="8" t="str">
        <f t="shared" si="5"/>
        <v/>
      </c>
      <c r="I112" s="8" t="str">
        <f t="shared" si="6"/>
        <v/>
      </c>
    </row>
    <row r="113" spans="4:9" x14ac:dyDescent="0.25">
      <c r="D113" s="8" t="str">
        <f t="shared" si="7"/>
        <v/>
      </c>
      <c r="E113" s="8"/>
      <c r="F113" s="8"/>
      <c r="G113" s="8"/>
      <c r="H113" s="8" t="str">
        <f t="shared" si="5"/>
        <v/>
      </c>
      <c r="I113" s="8" t="str">
        <f t="shared" si="6"/>
        <v/>
      </c>
    </row>
    <row r="114" spans="4:9" x14ac:dyDescent="0.25">
      <c r="D114" s="8" t="str">
        <f t="shared" si="7"/>
        <v/>
      </c>
      <c r="E114" s="8"/>
      <c r="F114" s="8"/>
      <c r="G114" s="8"/>
      <c r="H114" s="8" t="str">
        <f t="shared" si="5"/>
        <v/>
      </c>
      <c r="I114" s="8" t="str">
        <f t="shared" si="6"/>
        <v/>
      </c>
    </row>
    <row r="115" spans="4:9" x14ac:dyDescent="0.25">
      <c r="D115" s="8" t="str">
        <f t="shared" si="7"/>
        <v/>
      </c>
      <c r="E115" s="8"/>
      <c r="F115" s="8"/>
      <c r="G115" s="8"/>
      <c r="H115" s="8" t="str">
        <f t="shared" si="5"/>
        <v/>
      </c>
      <c r="I115" s="8" t="str">
        <f t="shared" si="6"/>
        <v/>
      </c>
    </row>
    <row r="116" spans="4:9" x14ac:dyDescent="0.25">
      <c r="D116" s="8" t="str">
        <f t="shared" si="7"/>
        <v/>
      </c>
      <c r="E116" s="8"/>
      <c r="F116" s="8"/>
      <c r="G116" s="8"/>
      <c r="H116" s="8" t="str">
        <f t="shared" si="5"/>
        <v/>
      </c>
      <c r="I116" s="8" t="str">
        <f t="shared" si="6"/>
        <v/>
      </c>
    </row>
    <row r="117" spans="4:9" x14ac:dyDescent="0.25">
      <c r="D117" s="8" t="str">
        <f t="shared" si="7"/>
        <v/>
      </c>
      <c r="E117" s="8"/>
      <c r="F117" s="8"/>
      <c r="G117" s="8"/>
      <c r="H117" s="8" t="str">
        <f t="shared" si="5"/>
        <v/>
      </c>
      <c r="I117" s="8" t="str">
        <f t="shared" si="6"/>
        <v/>
      </c>
    </row>
    <row r="118" spans="4:9" x14ac:dyDescent="0.25">
      <c r="D118" s="8" t="str">
        <f t="shared" si="7"/>
        <v/>
      </c>
      <c r="E118" s="8"/>
      <c r="F118" s="8"/>
      <c r="G118" s="8"/>
      <c r="H118" s="8" t="str">
        <f t="shared" si="5"/>
        <v/>
      </c>
      <c r="I118" s="8" t="str">
        <f t="shared" si="6"/>
        <v/>
      </c>
    </row>
    <row r="119" spans="4:9" x14ac:dyDescent="0.25">
      <c r="D119" s="8" t="str">
        <f t="shared" si="7"/>
        <v/>
      </c>
      <c r="E119" s="8"/>
      <c r="F119" s="8"/>
      <c r="G119" s="8"/>
      <c r="H119" s="8" t="str">
        <f t="shared" si="5"/>
        <v/>
      </c>
      <c r="I119" s="8" t="str">
        <f t="shared" si="6"/>
        <v/>
      </c>
    </row>
    <row r="120" spans="4:9" x14ac:dyDescent="0.25">
      <c r="D120" s="8" t="str">
        <f t="shared" si="7"/>
        <v/>
      </c>
      <c r="E120" s="8"/>
      <c r="F120" s="8"/>
      <c r="G120" s="8"/>
      <c r="H120" s="8" t="str">
        <f t="shared" si="5"/>
        <v/>
      </c>
      <c r="I120" s="8" t="str">
        <f t="shared" si="6"/>
        <v/>
      </c>
    </row>
    <row r="121" spans="4:9" x14ac:dyDescent="0.25">
      <c r="D121" s="8" t="str">
        <f t="shared" si="7"/>
        <v/>
      </c>
      <c r="E121" s="8"/>
      <c r="F121" s="8"/>
      <c r="G121" s="8"/>
      <c r="H121" s="8" t="str">
        <f t="shared" si="5"/>
        <v/>
      </c>
      <c r="I121" s="8" t="str">
        <f t="shared" si="6"/>
        <v/>
      </c>
    </row>
    <row r="122" spans="4:9" x14ac:dyDescent="0.25">
      <c r="D122" s="8" t="str">
        <f t="shared" si="7"/>
        <v/>
      </c>
      <c r="E122" s="8"/>
      <c r="F122" s="8"/>
      <c r="G122" s="8"/>
      <c r="H122" s="8" t="str">
        <f t="shared" si="5"/>
        <v/>
      </c>
      <c r="I122" s="8" t="str">
        <f t="shared" si="6"/>
        <v/>
      </c>
    </row>
    <row r="123" spans="4:9" x14ac:dyDescent="0.25">
      <c r="D123" s="8" t="str">
        <f t="shared" si="7"/>
        <v/>
      </c>
      <c r="E123" s="8"/>
      <c r="F123" s="8"/>
      <c r="G123" s="8"/>
      <c r="H123" s="8" t="str">
        <f t="shared" si="5"/>
        <v/>
      </c>
      <c r="I123" s="8" t="str">
        <f t="shared" si="6"/>
        <v/>
      </c>
    </row>
    <row r="124" spans="4:9" x14ac:dyDescent="0.25">
      <c r="D124" s="8" t="str">
        <f t="shared" si="7"/>
        <v/>
      </c>
      <c r="E124" s="8"/>
      <c r="F124" s="8"/>
      <c r="G124" s="8"/>
      <c r="H124" s="8" t="str">
        <f t="shared" si="5"/>
        <v/>
      </c>
      <c r="I124" s="8" t="str">
        <f t="shared" si="6"/>
        <v/>
      </c>
    </row>
    <row r="125" spans="4:9" x14ac:dyDescent="0.25">
      <c r="D125" s="8" t="str">
        <f t="shared" si="7"/>
        <v/>
      </c>
      <c r="E125" s="8"/>
      <c r="F125" s="8"/>
      <c r="G125" s="8"/>
      <c r="H125" s="8" t="str">
        <f t="shared" si="5"/>
        <v/>
      </c>
      <c r="I125" s="8" t="str">
        <f t="shared" si="6"/>
        <v/>
      </c>
    </row>
    <row r="126" spans="4:9" x14ac:dyDescent="0.25">
      <c r="D126" s="8" t="str">
        <f t="shared" si="7"/>
        <v/>
      </c>
      <c r="E126" s="8"/>
      <c r="F126" s="8"/>
      <c r="G126" s="8"/>
      <c r="H126" s="8" t="str">
        <f t="shared" si="5"/>
        <v/>
      </c>
      <c r="I126" s="8" t="str">
        <f t="shared" si="6"/>
        <v/>
      </c>
    </row>
    <row r="127" spans="4:9" x14ac:dyDescent="0.25">
      <c r="D127" s="8" t="str">
        <f t="shared" si="7"/>
        <v/>
      </c>
      <c r="E127" s="8"/>
      <c r="F127" s="8"/>
      <c r="G127" s="8"/>
      <c r="H127" s="8" t="str">
        <f t="shared" si="5"/>
        <v/>
      </c>
      <c r="I127" s="8" t="str">
        <f t="shared" si="6"/>
        <v/>
      </c>
    </row>
    <row r="128" spans="4:9" x14ac:dyDescent="0.25">
      <c r="D128" s="8" t="str">
        <f t="shared" si="7"/>
        <v/>
      </c>
      <c r="E128" s="8"/>
      <c r="F128" s="8"/>
      <c r="G128" s="8"/>
      <c r="H128" s="8" t="str">
        <f t="shared" si="5"/>
        <v/>
      </c>
      <c r="I128" s="8" t="str">
        <f t="shared" si="6"/>
        <v/>
      </c>
    </row>
    <row r="129" spans="4:9" x14ac:dyDescent="0.25">
      <c r="D129" s="8" t="str">
        <f t="shared" si="7"/>
        <v/>
      </c>
      <c r="E129" s="8"/>
      <c r="F129" s="8"/>
      <c r="G129" s="8"/>
      <c r="H129" s="8" t="str">
        <f t="shared" si="5"/>
        <v/>
      </c>
      <c r="I129" s="8" t="str">
        <f t="shared" si="6"/>
        <v/>
      </c>
    </row>
    <row r="130" spans="4:9" x14ac:dyDescent="0.25">
      <c r="D130" s="8" t="str">
        <f t="shared" si="7"/>
        <v/>
      </c>
      <c r="E130" s="8"/>
      <c r="F130" s="8"/>
      <c r="G130" s="8"/>
      <c r="H130" s="8" t="str">
        <f t="shared" si="5"/>
        <v/>
      </c>
      <c r="I130" s="8" t="str">
        <f t="shared" si="6"/>
        <v/>
      </c>
    </row>
    <row r="131" spans="4:9" x14ac:dyDescent="0.25">
      <c r="D131" s="8" t="str">
        <f t="shared" si="7"/>
        <v/>
      </c>
      <c r="E131" s="8"/>
      <c r="F131" s="8"/>
      <c r="G131" s="8"/>
      <c r="H131" s="8" t="str">
        <f t="shared" si="5"/>
        <v/>
      </c>
      <c r="I131" s="8" t="str">
        <f t="shared" si="6"/>
        <v/>
      </c>
    </row>
    <row r="132" spans="4:9" x14ac:dyDescent="0.25">
      <c r="D132" s="8" t="str">
        <f t="shared" si="7"/>
        <v/>
      </c>
      <c r="E132" s="8"/>
      <c r="F132" s="8"/>
      <c r="G132" s="8"/>
      <c r="H132" s="8" t="str">
        <f t="shared" si="5"/>
        <v/>
      </c>
      <c r="I132" s="8" t="str">
        <f t="shared" si="6"/>
        <v/>
      </c>
    </row>
    <row r="133" spans="4:9" x14ac:dyDescent="0.25">
      <c r="D133" s="8" t="str">
        <f t="shared" si="7"/>
        <v/>
      </c>
      <c r="E133" s="8"/>
      <c r="F133" s="8"/>
      <c r="G133" s="8"/>
      <c r="H133" s="8" t="str">
        <f t="shared" si="5"/>
        <v/>
      </c>
      <c r="I133" s="8" t="str">
        <f t="shared" si="6"/>
        <v/>
      </c>
    </row>
    <row r="134" spans="4:9" x14ac:dyDescent="0.25">
      <c r="D134" s="8" t="str">
        <f t="shared" si="7"/>
        <v/>
      </c>
      <c r="E134" s="8"/>
      <c r="F134" s="8"/>
      <c r="G134" s="8"/>
      <c r="H134" s="8" t="str">
        <f t="shared" si="5"/>
        <v/>
      </c>
      <c r="I134" s="8" t="str">
        <f t="shared" si="6"/>
        <v/>
      </c>
    </row>
    <row r="135" spans="4:9" x14ac:dyDescent="0.25">
      <c r="D135" s="8" t="str">
        <f t="shared" si="7"/>
        <v/>
      </c>
      <c r="E135" s="8"/>
      <c r="F135" s="8"/>
      <c r="G135" s="8"/>
      <c r="H135" s="8" t="str">
        <f t="shared" si="5"/>
        <v/>
      </c>
      <c r="I135" s="8" t="str">
        <f t="shared" si="6"/>
        <v/>
      </c>
    </row>
    <row r="136" spans="4:9" x14ac:dyDescent="0.25">
      <c r="D136" s="8" t="str">
        <f t="shared" si="7"/>
        <v/>
      </c>
      <c r="E136" s="8"/>
      <c r="F136" s="8"/>
      <c r="G136" s="8"/>
      <c r="H136" s="8" t="str">
        <f t="shared" si="5"/>
        <v/>
      </c>
      <c r="I136" s="8" t="str">
        <f t="shared" si="6"/>
        <v/>
      </c>
    </row>
    <row r="137" spans="4:9" x14ac:dyDescent="0.25">
      <c r="D137" s="8" t="str">
        <f t="shared" si="7"/>
        <v/>
      </c>
      <c r="E137" s="8"/>
      <c r="F137" s="8"/>
      <c r="G137" s="8"/>
      <c r="H137" s="8" t="str">
        <f t="shared" si="5"/>
        <v/>
      </c>
      <c r="I137" s="8" t="str">
        <f t="shared" si="6"/>
        <v/>
      </c>
    </row>
    <row r="138" spans="4:9" x14ac:dyDescent="0.25">
      <c r="D138" s="8" t="str">
        <f t="shared" si="7"/>
        <v/>
      </c>
      <c r="E138" s="8"/>
      <c r="F138" s="8"/>
      <c r="G138" s="8"/>
      <c r="H138" s="8" t="str">
        <f t="shared" si="5"/>
        <v/>
      </c>
      <c r="I138" s="8" t="str">
        <f t="shared" si="6"/>
        <v/>
      </c>
    </row>
    <row r="139" spans="4:9" x14ac:dyDescent="0.25">
      <c r="D139" s="8" t="str">
        <f t="shared" si="7"/>
        <v/>
      </c>
      <c r="E139" s="8"/>
      <c r="F139" s="8"/>
      <c r="G139" s="8"/>
      <c r="H139" s="8" t="str">
        <f t="shared" si="5"/>
        <v/>
      </c>
      <c r="I139" s="8" t="str">
        <f t="shared" si="6"/>
        <v/>
      </c>
    </row>
    <row r="140" spans="4:9" x14ac:dyDescent="0.25">
      <c r="D140" s="8" t="str">
        <f t="shared" si="7"/>
        <v/>
      </c>
      <c r="E140" s="8"/>
      <c r="F140" s="8"/>
      <c r="G140" s="8"/>
      <c r="H140" s="8" t="str">
        <f t="shared" si="5"/>
        <v/>
      </c>
      <c r="I140" s="8" t="str">
        <f t="shared" si="6"/>
        <v/>
      </c>
    </row>
    <row r="141" spans="4:9" x14ac:dyDescent="0.25">
      <c r="D141" s="8" t="str">
        <f t="shared" si="7"/>
        <v/>
      </c>
      <c r="E141" s="8"/>
      <c r="F141" s="8"/>
      <c r="G141" s="8"/>
      <c r="H141" s="8" t="str">
        <f t="shared" si="5"/>
        <v/>
      </c>
      <c r="I141" s="8" t="str">
        <f t="shared" si="6"/>
        <v/>
      </c>
    </row>
    <row r="142" spans="4:9" x14ac:dyDescent="0.25">
      <c r="D142" s="8" t="str">
        <f t="shared" si="7"/>
        <v/>
      </c>
      <c r="E142" s="8"/>
      <c r="F142" s="8"/>
      <c r="G142" s="8"/>
      <c r="H142" s="8" t="str">
        <f t="shared" si="5"/>
        <v/>
      </c>
      <c r="I142" s="8" t="str">
        <f t="shared" si="6"/>
        <v/>
      </c>
    </row>
    <row r="143" spans="4:9" x14ac:dyDescent="0.25">
      <c r="D143" s="8" t="str">
        <f t="shared" si="7"/>
        <v/>
      </c>
      <c r="E143" s="8"/>
      <c r="F143" s="8"/>
      <c r="G143" s="8"/>
      <c r="H143" s="8" t="str">
        <f t="shared" ref="H143:H206" si="8">IFERROR(VLOOKUP(E143,FLOW_RATE,2,FALSE),"")</f>
        <v/>
      </c>
      <c r="I143" s="8" t="str">
        <f t="shared" ref="I143:I206" si="9">IFERROR(VLOOKUP(E143,FLOW_RATE,3,FALSE),"")</f>
        <v/>
      </c>
    </row>
    <row r="144" spans="4:9" x14ac:dyDescent="0.25">
      <c r="D144" s="8" t="str">
        <f t="shared" si="7"/>
        <v/>
      </c>
      <c r="E144" s="8"/>
      <c r="F144" s="8"/>
      <c r="G144" s="8"/>
      <c r="H144" s="8" t="str">
        <f t="shared" si="8"/>
        <v/>
      </c>
      <c r="I144" s="8" t="str">
        <f t="shared" si="9"/>
        <v/>
      </c>
    </row>
    <row r="145" spans="4:9" x14ac:dyDescent="0.25">
      <c r="D145" s="8" t="str">
        <f t="shared" ref="D145:D208" si="10">IF(E145&gt;0,D144+1,"")</f>
        <v/>
      </c>
      <c r="E145" s="8"/>
      <c r="F145" s="8"/>
      <c r="G145" s="8"/>
      <c r="H145" s="8" t="str">
        <f t="shared" si="8"/>
        <v/>
      </c>
      <c r="I145" s="8" t="str">
        <f t="shared" si="9"/>
        <v/>
      </c>
    </row>
    <row r="146" spans="4:9" x14ac:dyDescent="0.25">
      <c r="D146" s="8" t="str">
        <f t="shared" si="10"/>
        <v/>
      </c>
      <c r="E146" s="8"/>
      <c r="F146" s="8"/>
      <c r="G146" s="8"/>
      <c r="H146" s="8" t="str">
        <f t="shared" si="8"/>
        <v/>
      </c>
      <c r="I146" s="8" t="str">
        <f t="shared" si="9"/>
        <v/>
      </c>
    </row>
    <row r="147" spans="4:9" x14ac:dyDescent="0.25">
      <c r="D147" s="8" t="str">
        <f t="shared" si="10"/>
        <v/>
      </c>
      <c r="E147" s="8"/>
      <c r="F147" s="8"/>
      <c r="G147" s="8"/>
      <c r="H147" s="8" t="str">
        <f t="shared" si="8"/>
        <v/>
      </c>
      <c r="I147" s="8" t="str">
        <f t="shared" si="9"/>
        <v/>
      </c>
    </row>
    <row r="148" spans="4:9" x14ac:dyDescent="0.25">
      <c r="D148" s="8" t="str">
        <f t="shared" si="10"/>
        <v/>
      </c>
      <c r="E148" s="8"/>
      <c r="F148" s="8"/>
      <c r="G148" s="8"/>
      <c r="H148" s="8" t="str">
        <f t="shared" si="8"/>
        <v/>
      </c>
      <c r="I148" s="8" t="str">
        <f t="shared" si="9"/>
        <v/>
      </c>
    </row>
    <row r="149" spans="4:9" x14ac:dyDescent="0.25">
      <c r="D149" s="8" t="str">
        <f t="shared" si="10"/>
        <v/>
      </c>
      <c r="E149" s="8"/>
      <c r="F149" s="8"/>
      <c r="G149" s="8"/>
      <c r="H149" s="8" t="str">
        <f t="shared" si="8"/>
        <v/>
      </c>
      <c r="I149" s="8" t="str">
        <f t="shared" si="9"/>
        <v/>
      </c>
    </row>
    <row r="150" spans="4:9" x14ac:dyDescent="0.25">
      <c r="D150" s="8" t="str">
        <f t="shared" si="10"/>
        <v/>
      </c>
      <c r="E150" s="8"/>
      <c r="F150" s="8"/>
      <c r="G150" s="8"/>
      <c r="H150" s="8" t="str">
        <f t="shared" si="8"/>
        <v/>
      </c>
      <c r="I150" s="8" t="str">
        <f t="shared" si="9"/>
        <v/>
      </c>
    </row>
    <row r="151" spans="4:9" x14ac:dyDescent="0.25">
      <c r="D151" s="8" t="str">
        <f t="shared" si="10"/>
        <v/>
      </c>
      <c r="E151" s="8"/>
      <c r="F151" s="8"/>
      <c r="G151" s="8"/>
      <c r="H151" s="8" t="str">
        <f t="shared" si="8"/>
        <v/>
      </c>
      <c r="I151" s="8" t="str">
        <f t="shared" si="9"/>
        <v/>
      </c>
    </row>
    <row r="152" spans="4:9" x14ac:dyDescent="0.25">
      <c r="D152" s="8" t="str">
        <f t="shared" si="10"/>
        <v/>
      </c>
      <c r="E152" s="8"/>
      <c r="F152" s="8"/>
      <c r="G152" s="8"/>
      <c r="H152" s="8" t="str">
        <f t="shared" si="8"/>
        <v/>
      </c>
      <c r="I152" s="8" t="str">
        <f t="shared" si="9"/>
        <v/>
      </c>
    </row>
    <row r="153" spans="4:9" x14ac:dyDescent="0.25">
      <c r="D153" s="8" t="str">
        <f t="shared" si="10"/>
        <v/>
      </c>
      <c r="E153" s="8"/>
      <c r="F153" s="8"/>
      <c r="G153" s="8"/>
      <c r="H153" s="8" t="str">
        <f t="shared" si="8"/>
        <v/>
      </c>
      <c r="I153" s="8" t="str">
        <f t="shared" si="9"/>
        <v/>
      </c>
    </row>
    <row r="154" spans="4:9" x14ac:dyDescent="0.25">
      <c r="D154" s="8" t="str">
        <f t="shared" si="10"/>
        <v/>
      </c>
      <c r="E154" s="8"/>
      <c r="F154" s="8"/>
      <c r="G154" s="8"/>
      <c r="H154" s="8" t="str">
        <f t="shared" si="8"/>
        <v/>
      </c>
      <c r="I154" s="8" t="str">
        <f t="shared" si="9"/>
        <v/>
      </c>
    </row>
    <row r="155" spans="4:9" x14ac:dyDescent="0.25">
      <c r="D155" s="8" t="str">
        <f t="shared" si="10"/>
        <v/>
      </c>
      <c r="E155" s="8"/>
      <c r="F155" s="8"/>
      <c r="G155" s="8"/>
      <c r="H155" s="8" t="str">
        <f t="shared" si="8"/>
        <v/>
      </c>
      <c r="I155" s="8" t="str">
        <f t="shared" si="9"/>
        <v/>
      </c>
    </row>
    <row r="156" spans="4:9" x14ac:dyDescent="0.25">
      <c r="D156" s="8" t="str">
        <f t="shared" si="10"/>
        <v/>
      </c>
      <c r="E156" s="8"/>
      <c r="F156" s="8"/>
      <c r="G156" s="8"/>
      <c r="H156" s="8" t="str">
        <f t="shared" si="8"/>
        <v/>
      </c>
      <c r="I156" s="8" t="str">
        <f t="shared" si="9"/>
        <v/>
      </c>
    </row>
    <row r="157" spans="4:9" x14ac:dyDescent="0.25">
      <c r="D157" s="8" t="str">
        <f t="shared" si="10"/>
        <v/>
      </c>
      <c r="E157" s="8"/>
      <c r="F157" s="8"/>
      <c r="G157" s="8"/>
      <c r="H157" s="8" t="str">
        <f t="shared" si="8"/>
        <v/>
      </c>
      <c r="I157" s="8" t="str">
        <f t="shared" si="9"/>
        <v/>
      </c>
    </row>
    <row r="158" spans="4:9" x14ac:dyDescent="0.25">
      <c r="D158" s="8" t="str">
        <f t="shared" si="10"/>
        <v/>
      </c>
      <c r="E158" s="8"/>
      <c r="F158" s="8"/>
      <c r="G158" s="8"/>
      <c r="H158" s="8" t="str">
        <f t="shared" si="8"/>
        <v/>
      </c>
      <c r="I158" s="8" t="str">
        <f t="shared" si="9"/>
        <v/>
      </c>
    </row>
    <row r="159" spans="4:9" x14ac:dyDescent="0.25">
      <c r="D159" s="8" t="str">
        <f t="shared" si="10"/>
        <v/>
      </c>
      <c r="E159" s="8"/>
      <c r="F159" s="8"/>
      <c r="G159" s="8"/>
      <c r="H159" s="8" t="str">
        <f t="shared" si="8"/>
        <v/>
      </c>
      <c r="I159" s="8" t="str">
        <f t="shared" si="9"/>
        <v/>
      </c>
    </row>
    <row r="160" spans="4:9" x14ac:dyDescent="0.25">
      <c r="D160" s="8" t="str">
        <f t="shared" si="10"/>
        <v/>
      </c>
      <c r="E160" s="8"/>
      <c r="F160" s="8"/>
      <c r="G160" s="8"/>
      <c r="H160" s="8" t="str">
        <f t="shared" si="8"/>
        <v/>
      </c>
      <c r="I160" s="8" t="str">
        <f t="shared" si="9"/>
        <v/>
      </c>
    </row>
    <row r="161" spans="4:9" x14ac:dyDescent="0.25">
      <c r="D161" s="8" t="str">
        <f t="shared" si="10"/>
        <v/>
      </c>
      <c r="E161" s="8"/>
      <c r="F161" s="8"/>
      <c r="G161" s="8"/>
      <c r="H161" s="8" t="str">
        <f t="shared" si="8"/>
        <v/>
      </c>
      <c r="I161" s="8" t="str">
        <f t="shared" si="9"/>
        <v/>
      </c>
    </row>
    <row r="162" spans="4:9" x14ac:dyDescent="0.25">
      <c r="D162" s="8" t="str">
        <f t="shared" si="10"/>
        <v/>
      </c>
      <c r="E162" s="8"/>
      <c r="F162" s="8"/>
      <c r="G162" s="8"/>
      <c r="H162" s="8" t="str">
        <f t="shared" si="8"/>
        <v/>
      </c>
      <c r="I162" s="8" t="str">
        <f t="shared" si="9"/>
        <v/>
      </c>
    </row>
    <row r="163" spans="4:9" x14ac:dyDescent="0.25">
      <c r="D163" s="8" t="str">
        <f t="shared" si="10"/>
        <v/>
      </c>
      <c r="E163" s="8"/>
      <c r="F163" s="8"/>
      <c r="G163" s="8"/>
      <c r="H163" s="8" t="str">
        <f t="shared" si="8"/>
        <v/>
      </c>
      <c r="I163" s="8" t="str">
        <f t="shared" si="9"/>
        <v/>
      </c>
    </row>
    <row r="164" spans="4:9" x14ac:dyDescent="0.25">
      <c r="D164" s="8" t="str">
        <f t="shared" si="10"/>
        <v/>
      </c>
      <c r="E164" s="8"/>
      <c r="F164" s="8"/>
      <c r="G164" s="8"/>
      <c r="H164" s="8" t="str">
        <f t="shared" si="8"/>
        <v/>
      </c>
      <c r="I164" s="8" t="str">
        <f t="shared" si="9"/>
        <v/>
      </c>
    </row>
    <row r="165" spans="4:9" x14ac:dyDescent="0.25">
      <c r="D165" s="8" t="str">
        <f t="shared" si="10"/>
        <v/>
      </c>
      <c r="E165" s="8"/>
      <c r="F165" s="8"/>
      <c r="G165" s="8"/>
      <c r="H165" s="8" t="str">
        <f t="shared" si="8"/>
        <v/>
      </c>
      <c r="I165" s="8" t="str">
        <f t="shared" si="9"/>
        <v/>
      </c>
    </row>
    <row r="166" spans="4:9" x14ac:dyDescent="0.25">
      <c r="D166" s="8" t="str">
        <f t="shared" si="10"/>
        <v/>
      </c>
      <c r="E166" s="8"/>
      <c r="F166" s="8"/>
      <c r="G166" s="8"/>
      <c r="H166" s="8" t="str">
        <f t="shared" si="8"/>
        <v/>
      </c>
      <c r="I166" s="8" t="str">
        <f t="shared" si="9"/>
        <v/>
      </c>
    </row>
    <row r="167" spans="4:9" x14ac:dyDescent="0.25">
      <c r="D167" s="8" t="str">
        <f t="shared" si="10"/>
        <v/>
      </c>
      <c r="E167" s="8"/>
      <c r="F167" s="8"/>
      <c r="G167" s="8"/>
      <c r="H167" s="8" t="str">
        <f t="shared" si="8"/>
        <v/>
      </c>
      <c r="I167" s="8" t="str">
        <f t="shared" si="9"/>
        <v/>
      </c>
    </row>
    <row r="168" spans="4:9" x14ac:dyDescent="0.25">
      <c r="D168" s="8" t="str">
        <f t="shared" si="10"/>
        <v/>
      </c>
      <c r="E168" s="8"/>
      <c r="F168" s="8"/>
      <c r="G168" s="8"/>
      <c r="H168" s="8" t="str">
        <f t="shared" si="8"/>
        <v/>
      </c>
      <c r="I168" s="8" t="str">
        <f t="shared" si="9"/>
        <v/>
      </c>
    </row>
    <row r="169" spans="4:9" x14ac:dyDescent="0.25">
      <c r="D169" s="8" t="str">
        <f t="shared" si="10"/>
        <v/>
      </c>
      <c r="E169" s="8"/>
      <c r="F169" s="8"/>
      <c r="G169" s="8"/>
      <c r="H169" s="8" t="str">
        <f t="shared" si="8"/>
        <v/>
      </c>
      <c r="I169" s="8" t="str">
        <f t="shared" si="9"/>
        <v/>
      </c>
    </row>
    <row r="170" spans="4:9" x14ac:dyDescent="0.25">
      <c r="D170" s="8" t="str">
        <f t="shared" si="10"/>
        <v/>
      </c>
      <c r="E170" s="8"/>
      <c r="F170" s="8"/>
      <c r="G170" s="8"/>
      <c r="H170" s="8" t="str">
        <f t="shared" si="8"/>
        <v/>
      </c>
      <c r="I170" s="8" t="str">
        <f t="shared" si="9"/>
        <v/>
      </c>
    </row>
    <row r="171" spans="4:9" x14ac:dyDescent="0.25">
      <c r="D171" s="8" t="str">
        <f t="shared" si="10"/>
        <v/>
      </c>
      <c r="E171" s="8"/>
      <c r="F171" s="8"/>
      <c r="G171" s="8"/>
      <c r="H171" s="8" t="str">
        <f t="shared" si="8"/>
        <v/>
      </c>
      <c r="I171" s="8" t="str">
        <f t="shared" si="9"/>
        <v/>
      </c>
    </row>
    <row r="172" spans="4:9" x14ac:dyDescent="0.25">
      <c r="D172" s="8" t="str">
        <f t="shared" si="10"/>
        <v/>
      </c>
      <c r="E172" s="8"/>
      <c r="F172" s="8"/>
      <c r="G172" s="8"/>
      <c r="H172" s="8" t="str">
        <f t="shared" si="8"/>
        <v/>
      </c>
      <c r="I172" s="8" t="str">
        <f t="shared" si="9"/>
        <v/>
      </c>
    </row>
    <row r="173" spans="4:9" x14ac:dyDescent="0.25">
      <c r="D173" s="8" t="str">
        <f t="shared" si="10"/>
        <v/>
      </c>
      <c r="E173" s="8"/>
      <c r="F173" s="8"/>
      <c r="G173" s="8"/>
      <c r="H173" s="8" t="str">
        <f t="shared" si="8"/>
        <v/>
      </c>
      <c r="I173" s="8" t="str">
        <f t="shared" si="9"/>
        <v/>
      </c>
    </row>
    <row r="174" spans="4:9" x14ac:dyDescent="0.25">
      <c r="D174" s="8" t="str">
        <f t="shared" si="10"/>
        <v/>
      </c>
      <c r="E174" s="8"/>
      <c r="F174" s="8"/>
      <c r="G174" s="8"/>
      <c r="H174" s="8" t="str">
        <f t="shared" si="8"/>
        <v/>
      </c>
      <c r="I174" s="8" t="str">
        <f t="shared" si="9"/>
        <v/>
      </c>
    </row>
    <row r="175" spans="4:9" x14ac:dyDescent="0.25">
      <c r="D175" s="8" t="str">
        <f t="shared" si="10"/>
        <v/>
      </c>
      <c r="E175" s="8"/>
      <c r="F175" s="8"/>
      <c r="G175" s="8"/>
      <c r="H175" s="8" t="str">
        <f t="shared" si="8"/>
        <v/>
      </c>
      <c r="I175" s="8" t="str">
        <f t="shared" si="9"/>
        <v/>
      </c>
    </row>
    <row r="176" spans="4:9" x14ac:dyDescent="0.25">
      <c r="D176" s="8" t="str">
        <f t="shared" si="10"/>
        <v/>
      </c>
      <c r="E176" s="8"/>
      <c r="F176" s="8"/>
      <c r="G176" s="8"/>
      <c r="H176" s="8" t="str">
        <f t="shared" si="8"/>
        <v/>
      </c>
      <c r="I176" s="8" t="str">
        <f t="shared" si="9"/>
        <v/>
      </c>
    </row>
    <row r="177" spans="4:9" x14ac:dyDescent="0.25">
      <c r="D177" s="8" t="str">
        <f t="shared" si="10"/>
        <v/>
      </c>
      <c r="E177" s="8"/>
      <c r="F177" s="8"/>
      <c r="G177" s="8"/>
      <c r="H177" s="8" t="str">
        <f t="shared" si="8"/>
        <v/>
      </c>
      <c r="I177" s="8" t="str">
        <f t="shared" si="9"/>
        <v/>
      </c>
    </row>
    <row r="178" spans="4:9" x14ac:dyDescent="0.25">
      <c r="D178" s="8" t="str">
        <f t="shared" si="10"/>
        <v/>
      </c>
      <c r="E178" s="8"/>
      <c r="F178" s="8"/>
      <c r="G178" s="8"/>
      <c r="H178" s="8" t="str">
        <f t="shared" si="8"/>
        <v/>
      </c>
      <c r="I178" s="8" t="str">
        <f t="shared" si="9"/>
        <v/>
      </c>
    </row>
    <row r="179" spans="4:9" x14ac:dyDescent="0.25">
      <c r="D179" s="8" t="str">
        <f t="shared" si="10"/>
        <v/>
      </c>
      <c r="E179" s="8"/>
      <c r="F179" s="8"/>
      <c r="G179" s="8"/>
      <c r="H179" s="8" t="str">
        <f t="shared" si="8"/>
        <v/>
      </c>
      <c r="I179" s="8" t="str">
        <f t="shared" si="9"/>
        <v/>
      </c>
    </row>
    <row r="180" spans="4:9" x14ac:dyDescent="0.25">
      <c r="D180" s="8" t="str">
        <f t="shared" si="10"/>
        <v/>
      </c>
      <c r="E180" s="8"/>
      <c r="F180" s="8"/>
      <c r="G180" s="8"/>
      <c r="H180" s="8" t="str">
        <f t="shared" si="8"/>
        <v/>
      </c>
      <c r="I180" s="8" t="str">
        <f t="shared" si="9"/>
        <v/>
      </c>
    </row>
    <row r="181" spans="4:9" x14ac:dyDescent="0.25">
      <c r="D181" s="8" t="str">
        <f t="shared" si="10"/>
        <v/>
      </c>
      <c r="E181" s="8"/>
      <c r="F181" s="8"/>
      <c r="G181" s="8"/>
      <c r="H181" s="8" t="str">
        <f t="shared" si="8"/>
        <v/>
      </c>
      <c r="I181" s="8" t="str">
        <f t="shared" si="9"/>
        <v/>
      </c>
    </row>
    <row r="182" spans="4:9" x14ac:dyDescent="0.25">
      <c r="D182" s="8" t="str">
        <f t="shared" si="10"/>
        <v/>
      </c>
      <c r="E182" s="8"/>
      <c r="F182" s="8"/>
      <c r="G182" s="8"/>
      <c r="H182" s="8" t="str">
        <f t="shared" si="8"/>
        <v/>
      </c>
      <c r="I182" s="8" t="str">
        <f t="shared" si="9"/>
        <v/>
      </c>
    </row>
    <row r="183" spans="4:9" x14ac:dyDescent="0.25">
      <c r="D183" s="8" t="str">
        <f t="shared" si="10"/>
        <v/>
      </c>
      <c r="E183" s="8"/>
      <c r="F183" s="8"/>
      <c r="G183" s="8"/>
      <c r="H183" s="8" t="str">
        <f t="shared" si="8"/>
        <v/>
      </c>
      <c r="I183" s="8" t="str">
        <f t="shared" si="9"/>
        <v/>
      </c>
    </row>
    <row r="184" spans="4:9" x14ac:dyDescent="0.25">
      <c r="D184" s="8" t="str">
        <f t="shared" si="10"/>
        <v/>
      </c>
      <c r="E184" s="8"/>
      <c r="F184" s="8"/>
      <c r="G184" s="8"/>
      <c r="H184" s="8" t="str">
        <f t="shared" si="8"/>
        <v/>
      </c>
      <c r="I184" s="8" t="str">
        <f t="shared" si="9"/>
        <v/>
      </c>
    </row>
    <row r="185" spans="4:9" x14ac:dyDescent="0.25">
      <c r="D185" s="8" t="str">
        <f t="shared" si="10"/>
        <v/>
      </c>
      <c r="E185" s="8"/>
      <c r="F185" s="8"/>
      <c r="G185" s="8"/>
      <c r="H185" s="8" t="str">
        <f t="shared" si="8"/>
        <v/>
      </c>
      <c r="I185" s="8" t="str">
        <f t="shared" si="9"/>
        <v/>
      </c>
    </row>
    <row r="186" spans="4:9" x14ac:dyDescent="0.25">
      <c r="D186" s="8" t="str">
        <f t="shared" si="10"/>
        <v/>
      </c>
      <c r="E186" s="8"/>
      <c r="F186" s="8"/>
      <c r="G186" s="8"/>
      <c r="H186" s="8" t="str">
        <f t="shared" si="8"/>
        <v/>
      </c>
      <c r="I186" s="8" t="str">
        <f t="shared" si="9"/>
        <v/>
      </c>
    </row>
    <row r="187" spans="4:9" x14ac:dyDescent="0.25">
      <c r="D187" s="8" t="str">
        <f t="shared" si="10"/>
        <v/>
      </c>
      <c r="E187" s="8"/>
      <c r="F187" s="8"/>
      <c r="G187" s="8"/>
      <c r="H187" s="8" t="str">
        <f t="shared" si="8"/>
        <v/>
      </c>
      <c r="I187" s="8" t="str">
        <f t="shared" si="9"/>
        <v/>
      </c>
    </row>
    <row r="188" spans="4:9" x14ac:dyDescent="0.25">
      <c r="D188" s="8" t="str">
        <f t="shared" si="10"/>
        <v/>
      </c>
      <c r="E188" s="8"/>
      <c r="F188" s="8"/>
      <c r="G188" s="8"/>
      <c r="H188" s="8" t="str">
        <f t="shared" si="8"/>
        <v/>
      </c>
      <c r="I188" s="8" t="str">
        <f t="shared" si="9"/>
        <v/>
      </c>
    </row>
    <row r="189" spans="4:9" x14ac:dyDescent="0.25">
      <c r="D189" s="8" t="str">
        <f t="shared" si="10"/>
        <v/>
      </c>
      <c r="E189" s="8"/>
      <c r="F189" s="8"/>
      <c r="G189" s="8"/>
      <c r="H189" s="8" t="str">
        <f t="shared" si="8"/>
        <v/>
      </c>
      <c r="I189" s="8" t="str">
        <f t="shared" si="9"/>
        <v/>
      </c>
    </row>
    <row r="190" spans="4:9" x14ac:dyDescent="0.25">
      <c r="D190" s="8" t="str">
        <f t="shared" si="10"/>
        <v/>
      </c>
      <c r="E190" s="8"/>
      <c r="F190" s="8"/>
      <c r="G190" s="8"/>
      <c r="H190" s="8" t="str">
        <f t="shared" si="8"/>
        <v/>
      </c>
      <c r="I190" s="8" t="str">
        <f t="shared" si="9"/>
        <v/>
      </c>
    </row>
    <row r="191" spans="4:9" x14ac:dyDescent="0.25">
      <c r="D191" s="8" t="str">
        <f t="shared" si="10"/>
        <v/>
      </c>
      <c r="E191" s="8"/>
      <c r="F191" s="8"/>
      <c r="G191" s="8"/>
      <c r="H191" s="8" t="str">
        <f t="shared" si="8"/>
        <v/>
      </c>
      <c r="I191" s="8" t="str">
        <f t="shared" si="9"/>
        <v/>
      </c>
    </row>
    <row r="192" spans="4:9" x14ac:dyDescent="0.25">
      <c r="D192" s="8" t="str">
        <f t="shared" si="10"/>
        <v/>
      </c>
      <c r="E192" s="8"/>
      <c r="F192" s="8"/>
      <c r="G192" s="8"/>
      <c r="H192" s="8" t="str">
        <f t="shared" si="8"/>
        <v/>
      </c>
      <c r="I192" s="8" t="str">
        <f t="shared" si="9"/>
        <v/>
      </c>
    </row>
    <row r="193" spans="4:9" x14ac:dyDescent="0.25">
      <c r="D193" s="8" t="str">
        <f t="shared" si="10"/>
        <v/>
      </c>
      <c r="E193" s="8"/>
      <c r="F193" s="8"/>
      <c r="G193" s="8"/>
      <c r="H193" s="8" t="str">
        <f t="shared" si="8"/>
        <v/>
      </c>
      <c r="I193" s="8" t="str">
        <f t="shared" si="9"/>
        <v/>
      </c>
    </row>
    <row r="194" spans="4:9" x14ac:dyDescent="0.25">
      <c r="D194" s="8" t="str">
        <f t="shared" si="10"/>
        <v/>
      </c>
      <c r="E194" s="8"/>
      <c r="F194" s="8"/>
      <c r="G194" s="8"/>
      <c r="H194" s="8" t="str">
        <f t="shared" si="8"/>
        <v/>
      </c>
      <c r="I194" s="8" t="str">
        <f t="shared" si="9"/>
        <v/>
      </c>
    </row>
    <row r="195" spans="4:9" x14ac:dyDescent="0.25">
      <c r="D195" s="8" t="str">
        <f t="shared" si="10"/>
        <v/>
      </c>
      <c r="E195" s="8"/>
      <c r="F195" s="8"/>
      <c r="G195" s="8"/>
      <c r="H195" s="8" t="str">
        <f t="shared" si="8"/>
        <v/>
      </c>
      <c r="I195" s="8" t="str">
        <f t="shared" si="9"/>
        <v/>
      </c>
    </row>
    <row r="196" spans="4:9" x14ac:dyDescent="0.25">
      <c r="D196" s="8" t="str">
        <f t="shared" si="10"/>
        <v/>
      </c>
      <c r="E196" s="8"/>
      <c r="F196" s="8"/>
      <c r="G196" s="8"/>
      <c r="H196" s="8" t="str">
        <f t="shared" si="8"/>
        <v/>
      </c>
      <c r="I196" s="8" t="str">
        <f t="shared" si="9"/>
        <v/>
      </c>
    </row>
    <row r="197" spans="4:9" x14ac:dyDescent="0.25">
      <c r="D197" s="8" t="str">
        <f t="shared" si="10"/>
        <v/>
      </c>
      <c r="E197" s="8"/>
      <c r="F197" s="8"/>
      <c r="G197" s="8"/>
      <c r="H197" s="8" t="str">
        <f t="shared" si="8"/>
        <v/>
      </c>
      <c r="I197" s="8" t="str">
        <f t="shared" si="9"/>
        <v/>
      </c>
    </row>
    <row r="198" spans="4:9" x14ac:dyDescent="0.25">
      <c r="D198" s="8" t="str">
        <f t="shared" si="10"/>
        <v/>
      </c>
      <c r="E198" s="8"/>
      <c r="F198" s="8"/>
      <c r="G198" s="8"/>
      <c r="H198" s="8" t="str">
        <f t="shared" si="8"/>
        <v/>
      </c>
      <c r="I198" s="8" t="str">
        <f t="shared" si="9"/>
        <v/>
      </c>
    </row>
    <row r="199" spans="4:9" x14ac:dyDescent="0.25">
      <c r="D199" s="8" t="str">
        <f t="shared" si="10"/>
        <v/>
      </c>
      <c r="E199" s="8"/>
      <c r="F199" s="8"/>
      <c r="G199" s="8"/>
      <c r="H199" s="8" t="str">
        <f t="shared" si="8"/>
        <v/>
      </c>
      <c r="I199" s="8" t="str">
        <f t="shared" si="9"/>
        <v/>
      </c>
    </row>
    <row r="200" spans="4:9" x14ac:dyDescent="0.25">
      <c r="D200" s="8" t="str">
        <f t="shared" si="10"/>
        <v/>
      </c>
      <c r="E200" s="8"/>
      <c r="F200" s="8"/>
      <c r="G200" s="8"/>
      <c r="H200" s="8" t="str">
        <f t="shared" si="8"/>
        <v/>
      </c>
      <c r="I200" s="8" t="str">
        <f t="shared" si="9"/>
        <v/>
      </c>
    </row>
    <row r="201" spans="4:9" x14ac:dyDescent="0.25">
      <c r="D201" s="8" t="str">
        <f t="shared" si="10"/>
        <v/>
      </c>
      <c r="E201" s="8"/>
      <c r="F201" s="8"/>
      <c r="G201" s="8"/>
      <c r="H201" s="8" t="str">
        <f t="shared" si="8"/>
        <v/>
      </c>
      <c r="I201" s="8" t="str">
        <f t="shared" si="9"/>
        <v/>
      </c>
    </row>
    <row r="202" spans="4:9" x14ac:dyDescent="0.25">
      <c r="D202" s="8" t="str">
        <f t="shared" si="10"/>
        <v/>
      </c>
      <c r="E202" s="8"/>
      <c r="F202" s="8"/>
      <c r="G202" s="8"/>
      <c r="H202" s="8" t="str">
        <f t="shared" si="8"/>
        <v/>
      </c>
      <c r="I202" s="8" t="str">
        <f t="shared" si="9"/>
        <v/>
      </c>
    </row>
    <row r="203" spans="4:9" x14ac:dyDescent="0.25">
      <c r="D203" s="8" t="str">
        <f t="shared" si="10"/>
        <v/>
      </c>
      <c r="E203" s="8"/>
      <c r="F203" s="8"/>
      <c r="G203" s="8"/>
      <c r="H203" s="8" t="str">
        <f t="shared" si="8"/>
        <v/>
      </c>
      <c r="I203" s="8" t="str">
        <f t="shared" si="9"/>
        <v/>
      </c>
    </row>
    <row r="204" spans="4:9" x14ac:dyDescent="0.25">
      <c r="D204" s="8" t="str">
        <f t="shared" si="10"/>
        <v/>
      </c>
      <c r="E204" s="8"/>
      <c r="F204" s="8"/>
      <c r="G204" s="8"/>
      <c r="H204" s="8" t="str">
        <f t="shared" si="8"/>
        <v/>
      </c>
      <c r="I204" s="8" t="str">
        <f t="shared" si="9"/>
        <v/>
      </c>
    </row>
    <row r="205" spans="4:9" x14ac:dyDescent="0.25">
      <c r="D205" s="8" t="str">
        <f t="shared" si="10"/>
        <v/>
      </c>
      <c r="E205" s="8"/>
      <c r="F205" s="8"/>
      <c r="G205" s="8"/>
      <c r="H205" s="8" t="str">
        <f t="shared" si="8"/>
        <v/>
      </c>
      <c r="I205" s="8" t="str">
        <f t="shared" si="9"/>
        <v/>
      </c>
    </row>
    <row r="206" spans="4:9" x14ac:dyDescent="0.25">
      <c r="D206" s="8" t="str">
        <f t="shared" si="10"/>
        <v/>
      </c>
      <c r="E206" s="8"/>
      <c r="F206" s="8"/>
      <c r="G206" s="8"/>
      <c r="H206" s="8" t="str">
        <f t="shared" si="8"/>
        <v/>
      </c>
      <c r="I206" s="8" t="str">
        <f t="shared" si="9"/>
        <v/>
      </c>
    </row>
    <row r="207" spans="4:9" x14ac:dyDescent="0.25">
      <c r="D207" s="8" t="str">
        <f t="shared" si="10"/>
        <v/>
      </c>
      <c r="E207" s="8"/>
      <c r="F207" s="8"/>
      <c r="G207" s="8"/>
      <c r="H207" s="8" t="str">
        <f t="shared" ref="H207:H216" si="11">IFERROR(VLOOKUP(E207,FLOW_RATE,2,FALSE),"")</f>
        <v/>
      </c>
      <c r="I207" s="8" t="str">
        <f t="shared" ref="I207:I216" si="12">IFERROR(VLOOKUP(E207,FLOW_RATE,3,FALSE),"")</f>
        <v/>
      </c>
    </row>
    <row r="208" spans="4:9" x14ac:dyDescent="0.25">
      <c r="D208" s="8" t="str">
        <f t="shared" si="10"/>
        <v/>
      </c>
      <c r="E208" s="8"/>
      <c r="F208" s="8"/>
      <c r="G208" s="8"/>
      <c r="H208" s="8" t="str">
        <f t="shared" si="11"/>
        <v/>
      </c>
      <c r="I208" s="8" t="str">
        <f t="shared" si="12"/>
        <v/>
      </c>
    </row>
    <row r="209" spans="4:9" x14ac:dyDescent="0.25">
      <c r="D209" s="8" t="str">
        <f t="shared" ref="D209:D216" si="13">IF(E209&gt;0,D208+1,"")</f>
        <v/>
      </c>
      <c r="E209" s="8"/>
      <c r="F209" s="8"/>
      <c r="G209" s="8"/>
      <c r="H209" s="8" t="str">
        <f t="shared" si="11"/>
        <v/>
      </c>
      <c r="I209" s="8" t="str">
        <f t="shared" si="12"/>
        <v/>
      </c>
    </row>
    <row r="210" spans="4:9" x14ac:dyDescent="0.25">
      <c r="D210" s="8" t="str">
        <f t="shared" si="13"/>
        <v/>
      </c>
      <c r="E210" s="8"/>
      <c r="F210" s="8"/>
      <c r="G210" s="8"/>
      <c r="H210" s="8" t="str">
        <f t="shared" si="11"/>
        <v/>
      </c>
      <c r="I210" s="8" t="str">
        <f t="shared" si="12"/>
        <v/>
      </c>
    </row>
    <row r="211" spans="4:9" x14ac:dyDescent="0.25">
      <c r="D211" s="8" t="str">
        <f t="shared" si="13"/>
        <v/>
      </c>
      <c r="E211" s="8"/>
      <c r="F211" s="8"/>
      <c r="G211" s="8"/>
      <c r="H211" s="8" t="str">
        <f t="shared" si="11"/>
        <v/>
      </c>
      <c r="I211" s="8" t="str">
        <f t="shared" si="12"/>
        <v/>
      </c>
    </row>
    <row r="212" spans="4:9" x14ac:dyDescent="0.25">
      <c r="D212" s="8" t="str">
        <f t="shared" si="13"/>
        <v/>
      </c>
      <c r="E212" s="8"/>
      <c r="F212" s="8"/>
      <c r="G212" s="8"/>
      <c r="H212" s="8" t="str">
        <f t="shared" si="11"/>
        <v/>
      </c>
      <c r="I212" s="8" t="str">
        <f t="shared" si="12"/>
        <v/>
      </c>
    </row>
    <row r="213" spans="4:9" x14ac:dyDescent="0.25">
      <c r="D213" s="8" t="str">
        <f t="shared" si="13"/>
        <v/>
      </c>
      <c r="E213" s="8"/>
      <c r="F213" s="8"/>
      <c r="G213" s="8"/>
      <c r="H213" s="8" t="str">
        <f t="shared" si="11"/>
        <v/>
      </c>
      <c r="I213" s="8" t="str">
        <f t="shared" si="12"/>
        <v/>
      </c>
    </row>
    <row r="214" spans="4:9" x14ac:dyDescent="0.25">
      <c r="D214" s="8" t="str">
        <f t="shared" si="13"/>
        <v/>
      </c>
      <c r="E214" s="8"/>
      <c r="F214" s="8"/>
      <c r="G214" s="8"/>
      <c r="H214" s="8" t="str">
        <f t="shared" si="11"/>
        <v/>
      </c>
      <c r="I214" s="8" t="str">
        <f t="shared" si="12"/>
        <v/>
      </c>
    </row>
    <row r="215" spans="4:9" x14ac:dyDescent="0.25">
      <c r="D215" s="5" t="str">
        <f t="shared" si="13"/>
        <v/>
      </c>
      <c r="H215" s="8" t="str">
        <f t="shared" si="11"/>
        <v/>
      </c>
      <c r="I215" s="8" t="str">
        <f t="shared" si="12"/>
        <v/>
      </c>
    </row>
    <row r="216" spans="4:9" x14ac:dyDescent="0.25">
      <c r="D216" s="5" t="str">
        <f t="shared" si="13"/>
        <v/>
      </c>
      <c r="H216" s="8" t="str">
        <f t="shared" si="11"/>
        <v/>
      </c>
      <c r="I216" s="8" t="str">
        <f t="shared" si="12"/>
        <v/>
      </c>
    </row>
  </sheetData>
  <mergeCells count="11">
    <mergeCell ref="A4:G4"/>
    <mergeCell ref="A3:G3"/>
    <mergeCell ref="B5:G5"/>
    <mergeCell ref="K15:N15"/>
    <mergeCell ref="K21:N21"/>
    <mergeCell ref="A17:B17"/>
    <mergeCell ref="B6:G6"/>
    <mergeCell ref="B7:G7"/>
    <mergeCell ref="B8:G8"/>
    <mergeCell ref="B9:G9"/>
    <mergeCell ref="B10:G10"/>
  </mergeCell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403D7286-3C9F-4D6F-AE4E-11D2E5C1D346}">
          <x14:formula1>
            <xm:f>Lookups!$A$2:$A$19</xm:f>
          </x14:formula1>
          <xm:sqref>E15:E214</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8875B9-4CB3-4AEB-9644-86F01C2E9A0B}">
  <sheetPr>
    <tabColor rgb="FF005588"/>
  </sheetPr>
  <dimension ref="A1:J214"/>
  <sheetViews>
    <sheetView workbookViewId="0">
      <selection activeCell="E29" sqref="E29"/>
    </sheetView>
  </sheetViews>
  <sheetFormatPr defaultRowHeight="15" x14ac:dyDescent="0.25"/>
  <cols>
    <col min="1" max="1" width="33.140625" style="5" bestFit="1" customWidth="1"/>
    <col min="2" max="2" width="16.140625" style="5" bestFit="1" customWidth="1"/>
    <col min="3" max="4" width="18" style="5" bestFit="1" customWidth="1"/>
    <col min="5" max="5" width="32.28515625" style="5" bestFit="1" customWidth="1"/>
    <col min="6" max="6" width="9.140625" style="5"/>
    <col min="7" max="7" width="16.140625" style="5" customWidth="1"/>
    <col min="8" max="8" width="9.140625" style="5"/>
    <col min="9" max="9" width="15.85546875" style="5" bestFit="1" customWidth="1"/>
    <col min="10" max="10" width="32.28515625" style="5" bestFit="1" customWidth="1"/>
    <col min="11" max="16384" width="9.140625" style="5"/>
  </cols>
  <sheetData>
    <row r="1" spans="1:10" s="6" customFormat="1" ht="28.5" x14ac:dyDescent="0.45">
      <c r="A1" s="4" t="s">
        <v>5</v>
      </c>
    </row>
    <row r="2" spans="1:10" ht="16.5" x14ac:dyDescent="0.25">
      <c r="A2" s="8" t="s">
        <v>89</v>
      </c>
      <c r="B2" s="9">
        <f>SUM(E14:E214,J14:J214)</f>
        <v>0</v>
      </c>
    </row>
    <row r="4" spans="1:10" s="6" customFormat="1" ht="21" x14ac:dyDescent="0.35">
      <c r="A4" s="10" t="s">
        <v>130</v>
      </c>
    </row>
    <row r="5" spans="1:10" s="6" customFormat="1" ht="16.5" x14ac:dyDescent="0.3">
      <c r="A5" s="3" t="s">
        <v>135</v>
      </c>
      <c r="B5" s="3" t="s">
        <v>134</v>
      </c>
      <c r="C5" s="3" t="s">
        <v>2</v>
      </c>
      <c r="D5" s="3" t="s">
        <v>133</v>
      </c>
    </row>
    <row r="6" spans="1:10" x14ac:dyDescent="0.25">
      <c r="A6" s="8" t="s">
        <v>148</v>
      </c>
      <c r="B6" s="8">
        <v>0.186</v>
      </c>
      <c r="C6" s="8" t="s">
        <v>152</v>
      </c>
      <c r="D6" s="8" t="s">
        <v>76</v>
      </c>
    </row>
    <row r="7" spans="1:10" x14ac:dyDescent="0.25">
      <c r="A7" s="8" t="s">
        <v>149</v>
      </c>
      <c r="B7" s="8">
        <v>0.12</v>
      </c>
      <c r="C7" s="8" t="s">
        <v>152</v>
      </c>
      <c r="D7" s="8" t="s">
        <v>76</v>
      </c>
    </row>
    <row r="8" spans="1:10" x14ac:dyDescent="0.25">
      <c r="A8" s="8" t="s">
        <v>150</v>
      </c>
      <c r="B8" s="8">
        <v>657</v>
      </c>
      <c r="C8" s="8" t="s">
        <v>45</v>
      </c>
      <c r="D8" s="8" t="s">
        <v>76</v>
      </c>
    </row>
    <row r="9" spans="1:10" x14ac:dyDescent="0.25">
      <c r="A9" s="8" t="s">
        <v>151</v>
      </c>
      <c r="B9" s="8">
        <v>697</v>
      </c>
      <c r="C9" s="8" t="s">
        <v>45</v>
      </c>
      <c r="D9" s="8" t="s">
        <v>76</v>
      </c>
    </row>
    <row r="11" spans="1:10" s="6" customFormat="1" ht="21" x14ac:dyDescent="0.35">
      <c r="A11" s="10" t="s">
        <v>131</v>
      </c>
      <c r="B11" s="10"/>
    </row>
    <row r="12" spans="1:10" s="6" customFormat="1" ht="16.5" x14ac:dyDescent="0.3">
      <c r="B12" s="6" t="s">
        <v>154</v>
      </c>
      <c r="G12" s="6" t="s">
        <v>155</v>
      </c>
    </row>
    <row r="13" spans="1:10" s="6" customFormat="1" ht="18" x14ac:dyDescent="0.3">
      <c r="A13" s="3" t="s">
        <v>132</v>
      </c>
      <c r="B13" s="3" t="s">
        <v>213</v>
      </c>
      <c r="C13" s="3" t="s">
        <v>3</v>
      </c>
      <c r="D13" s="3" t="s">
        <v>153</v>
      </c>
      <c r="E13" s="3" t="s">
        <v>137</v>
      </c>
      <c r="F13" s="28"/>
      <c r="G13" s="3" t="s">
        <v>213</v>
      </c>
      <c r="H13" s="3" t="s">
        <v>3</v>
      </c>
      <c r="I13" s="3" t="s">
        <v>153</v>
      </c>
      <c r="J13" s="3" t="s">
        <v>137</v>
      </c>
    </row>
    <row r="14" spans="1:10" x14ac:dyDescent="0.25">
      <c r="A14" s="8">
        <f>Calculator!D15</f>
        <v>1</v>
      </c>
      <c r="B14" s="8" t="str">
        <f>IF(Calculator!G15&gt;0,Calculator!G15,Calculator!H15)</f>
        <v/>
      </c>
      <c r="C14" s="8">
        <f>IF(Calculator!E15="Ice maker, batch",Calculator!F15,0)</f>
        <v>0</v>
      </c>
      <c r="D14" s="11">
        <f t="shared" ref="D14:D77" si="0">$B$8*OP_DAYS</f>
        <v>239805</v>
      </c>
      <c r="E14" s="12">
        <f t="shared" ref="E14:E77" si="1">IFERROR(B14*C14*D14/GALPERM3,0)</f>
        <v>0</v>
      </c>
      <c r="F14" s="7"/>
      <c r="G14" s="8" t="str">
        <f>IF(Calculator!G15&gt;0,Calculator!G15,Calculator!H15)</f>
        <v/>
      </c>
      <c r="H14" s="8">
        <f>IF(Calculator!E15="Ice maker, continuous",Calculator!F15,0)</f>
        <v>0</v>
      </c>
      <c r="I14" s="11">
        <f t="shared" ref="I14:I77" si="2">$B$9*OP_DAYS</f>
        <v>254405</v>
      </c>
      <c r="J14" s="12">
        <f t="shared" ref="J14:J77" si="3">IFERROR(G14*H14*I14/GALPERM3,0)</f>
        <v>0</v>
      </c>
    </row>
    <row r="15" spans="1:10" x14ac:dyDescent="0.25">
      <c r="A15" s="8" t="str">
        <f>Calculator!D16</f>
        <v/>
      </c>
      <c r="B15" s="8" t="str">
        <f>IF(Calculator!G16&gt;0,Calculator!G16,Calculator!H16)</f>
        <v/>
      </c>
      <c r="C15" s="8">
        <f>IF(Calculator!E16="Ice maker, batch",Calculator!F16,0)</f>
        <v>0</v>
      </c>
      <c r="D15" s="11">
        <f t="shared" si="0"/>
        <v>239805</v>
      </c>
      <c r="E15" s="12">
        <f t="shared" si="1"/>
        <v>0</v>
      </c>
      <c r="F15" s="7"/>
      <c r="G15" s="8" t="str">
        <f>IF(Calculator!G16&gt;0,Calculator!G16,Calculator!H16)</f>
        <v/>
      </c>
      <c r="H15" s="8">
        <f>IF(Calculator!E16="Ice maker, continuous",Calculator!F16,0)</f>
        <v>0</v>
      </c>
      <c r="I15" s="11">
        <f t="shared" si="2"/>
        <v>254405</v>
      </c>
      <c r="J15" s="12">
        <f t="shared" si="3"/>
        <v>0</v>
      </c>
    </row>
    <row r="16" spans="1:10" x14ac:dyDescent="0.25">
      <c r="A16" s="8" t="str">
        <f>Calculator!D17</f>
        <v/>
      </c>
      <c r="B16" s="8" t="str">
        <f>IF(Calculator!G17&gt;0,Calculator!G17,Calculator!H17)</f>
        <v/>
      </c>
      <c r="C16" s="8">
        <f>IF(Calculator!E17="Ice maker, batch",Calculator!F17,0)</f>
        <v>0</v>
      </c>
      <c r="D16" s="11">
        <f t="shared" si="0"/>
        <v>239805</v>
      </c>
      <c r="E16" s="12">
        <f t="shared" si="1"/>
        <v>0</v>
      </c>
      <c r="F16" s="7"/>
      <c r="G16" s="8" t="str">
        <f>IF(Calculator!G17&gt;0,Calculator!G17,Calculator!H17)</f>
        <v/>
      </c>
      <c r="H16" s="8">
        <f>IF(Calculator!E17="Ice maker, continuous",Calculator!F17,0)</f>
        <v>0</v>
      </c>
      <c r="I16" s="11">
        <f t="shared" si="2"/>
        <v>254405</v>
      </c>
      <c r="J16" s="12">
        <f t="shared" si="3"/>
        <v>0</v>
      </c>
    </row>
    <row r="17" spans="1:10" x14ac:dyDescent="0.25">
      <c r="A17" s="8" t="str">
        <f>Calculator!D18</f>
        <v/>
      </c>
      <c r="B17" s="8" t="str">
        <f>IF(Calculator!G18&gt;0,Calculator!G18,Calculator!H18)</f>
        <v/>
      </c>
      <c r="C17" s="8">
        <f>IF(Calculator!E18="Ice maker, batch",Calculator!F18,0)</f>
        <v>0</v>
      </c>
      <c r="D17" s="11">
        <f t="shared" si="0"/>
        <v>239805</v>
      </c>
      <c r="E17" s="12">
        <f t="shared" si="1"/>
        <v>0</v>
      </c>
      <c r="F17" s="7"/>
      <c r="G17" s="8" t="str">
        <f>IF(Calculator!G18&gt;0,Calculator!G18,Calculator!H18)</f>
        <v/>
      </c>
      <c r="H17" s="8">
        <f>IF(Calculator!E18="Ice maker, continuous",Calculator!F18,0)</f>
        <v>0</v>
      </c>
      <c r="I17" s="11">
        <f t="shared" si="2"/>
        <v>254405</v>
      </c>
      <c r="J17" s="12">
        <f t="shared" si="3"/>
        <v>0</v>
      </c>
    </row>
    <row r="18" spans="1:10" x14ac:dyDescent="0.25">
      <c r="A18" s="8" t="str">
        <f>Calculator!D19</f>
        <v/>
      </c>
      <c r="B18" s="8" t="str">
        <f>IF(Calculator!G19&gt;0,Calculator!G19,Calculator!H19)</f>
        <v/>
      </c>
      <c r="C18" s="8">
        <f>IF(Calculator!E19="Ice maker, batch",Calculator!F19,0)</f>
        <v>0</v>
      </c>
      <c r="D18" s="11">
        <f t="shared" si="0"/>
        <v>239805</v>
      </c>
      <c r="E18" s="12">
        <f t="shared" si="1"/>
        <v>0</v>
      </c>
      <c r="F18" s="7"/>
      <c r="G18" s="8" t="str">
        <f>IF(Calculator!G19&gt;0,Calculator!G19,Calculator!H19)</f>
        <v/>
      </c>
      <c r="H18" s="8">
        <f>IF(Calculator!E19="Ice maker, continuous",Calculator!F19,0)</f>
        <v>0</v>
      </c>
      <c r="I18" s="11">
        <f t="shared" si="2"/>
        <v>254405</v>
      </c>
      <c r="J18" s="12">
        <f t="shared" si="3"/>
        <v>0</v>
      </c>
    </row>
    <row r="19" spans="1:10" x14ac:dyDescent="0.25">
      <c r="A19" s="8" t="str">
        <f>Calculator!D20</f>
        <v/>
      </c>
      <c r="B19" s="8" t="str">
        <f>IF(Calculator!G20&gt;0,Calculator!G20,Calculator!H20)</f>
        <v/>
      </c>
      <c r="C19" s="8">
        <f>IF(Calculator!E20="Ice maker, batch",Calculator!F20,0)</f>
        <v>0</v>
      </c>
      <c r="D19" s="11">
        <f t="shared" si="0"/>
        <v>239805</v>
      </c>
      <c r="E19" s="12">
        <f t="shared" si="1"/>
        <v>0</v>
      </c>
      <c r="F19" s="7"/>
      <c r="G19" s="8" t="str">
        <f>IF(Calculator!G20&gt;0,Calculator!G20,Calculator!H20)</f>
        <v/>
      </c>
      <c r="H19" s="8">
        <f>IF(Calculator!E20="Ice maker, continuous",Calculator!F20,0)</f>
        <v>0</v>
      </c>
      <c r="I19" s="11">
        <f t="shared" si="2"/>
        <v>254405</v>
      </c>
      <c r="J19" s="12">
        <f t="shared" si="3"/>
        <v>0</v>
      </c>
    </row>
    <row r="20" spans="1:10" x14ac:dyDescent="0.25">
      <c r="A20" s="8" t="str">
        <f>Calculator!D21</f>
        <v/>
      </c>
      <c r="B20" s="8" t="str">
        <f>IF(Calculator!G21&gt;0,Calculator!G21,Calculator!H21)</f>
        <v/>
      </c>
      <c r="C20" s="8">
        <f>IF(Calculator!E21="Ice maker, batch",Calculator!F21,0)</f>
        <v>0</v>
      </c>
      <c r="D20" s="11">
        <f t="shared" si="0"/>
        <v>239805</v>
      </c>
      <c r="E20" s="12">
        <f t="shared" si="1"/>
        <v>0</v>
      </c>
      <c r="F20" s="7"/>
      <c r="G20" s="8" t="str">
        <f>IF(Calculator!G21&gt;0,Calculator!G21,Calculator!H21)</f>
        <v/>
      </c>
      <c r="H20" s="8">
        <f>IF(Calculator!E21="Ice maker, continuous",Calculator!F21,0)</f>
        <v>0</v>
      </c>
      <c r="I20" s="11">
        <f t="shared" si="2"/>
        <v>254405</v>
      </c>
      <c r="J20" s="12">
        <f t="shared" si="3"/>
        <v>0</v>
      </c>
    </row>
    <row r="21" spans="1:10" x14ac:dyDescent="0.25">
      <c r="A21" s="8" t="str">
        <f>Calculator!D22</f>
        <v/>
      </c>
      <c r="B21" s="8" t="str">
        <f>IF(Calculator!G22&gt;0,Calculator!G22,Calculator!H22)</f>
        <v/>
      </c>
      <c r="C21" s="8">
        <f>IF(Calculator!E22="Ice maker, batch",Calculator!F22,0)</f>
        <v>0</v>
      </c>
      <c r="D21" s="11">
        <f t="shared" si="0"/>
        <v>239805</v>
      </c>
      <c r="E21" s="12">
        <f t="shared" si="1"/>
        <v>0</v>
      </c>
      <c r="F21" s="7"/>
      <c r="G21" s="8" t="str">
        <f>IF(Calculator!G22&gt;0,Calculator!G22,Calculator!H22)</f>
        <v/>
      </c>
      <c r="H21" s="8">
        <f>IF(Calculator!E22="Ice maker, continuous",Calculator!F22,0)</f>
        <v>0</v>
      </c>
      <c r="I21" s="11">
        <f t="shared" si="2"/>
        <v>254405</v>
      </c>
      <c r="J21" s="12">
        <f t="shared" si="3"/>
        <v>0</v>
      </c>
    </row>
    <row r="22" spans="1:10" x14ac:dyDescent="0.25">
      <c r="A22" s="8" t="str">
        <f>Calculator!D23</f>
        <v/>
      </c>
      <c r="B22" s="8" t="str">
        <f>IF(Calculator!G23&gt;0,Calculator!G23,Calculator!H23)</f>
        <v/>
      </c>
      <c r="C22" s="8">
        <f>IF(Calculator!E23="Ice maker, batch",Calculator!F23,0)</f>
        <v>0</v>
      </c>
      <c r="D22" s="11">
        <f t="shared" si="0"/>
        <v>239805</v>
      </c>
      <c r="E22" s="12">
        <f t="shared" si="1"/>
        <v>0</v>
      </c>
      <c r="F22" s="7"/>
      <c r="G22" s="8" t="str">
        <f>IF(Calculator!G23&gt;0,Calculator!G23,Calculator!H23)</f>
        <v/>
      </c>
      <c r="H22" s="8">
        <f>IF(Calculator!E23="Ice maker, continuous",Calculator!F23,0)</f>
        <v>0</v>
      </c>
      <c r="I22" s="11">
        <f t="shared" si="2"/>
        <v>254405</v>
      </c>
      <c r="J22" s="12">
        <f t="shared" si="3"/>
        <v>0</v>
      </c>
    </row>
    <row r="23" spans="1:10" x14ac:dyDescent="0.25">
      <c r="A23" s="8" t="str">
        <f>Calculator!D24</f>
        <v/>
      </c>
      <c r="B23" s="8" t="str">
        <f>IF(Calculator!G24&gt;0,Calculator!G24,Calculator!H24)</f>
        <v/>
      </c>
      <c r="C23" s="8">
        <f>IF(Calculator!E24="Ice maker, batch",Calculator!F24,0)</f>
        <v>0</v>
      </c>
      <c r="D23" s="11">
        <f t="shared" si="0"/>
        <v>239805</v>
      </c>
      <c r="E23" s="12">
        <f t="shared" si="1"/>
        <v>0</v>
      </c>
      <c r="F23" s="7"/>
      <c r="G23" s="8" t="str">
        <f>IF(Calculator!G24&gt;0,Calculator!G24,Calculator!H24)</f>
        <v/>
      </c>
      <c r="H23" s="8">
        <f>IF(Calculator!E24="Ice maker, continuous",Calculator!F24,0)</f>
        <v>0</v>
      </c>
      <c r="I23" s="11">
        <f t="shared" si="2"/>
        <v>254405</v>
      </c>
      <c r="J23" s="12">
        <f t="shared" si="3"/>
        <v>0</v>
      </c>
    </row>
    <row r="24" spans="1:10" x14ac:dyDescent="0.25">
      <c r="A24" s="8" t="str">
        <f>Calculator!D25</f>
        <v/>
      </c>
      <c r="B24" s="8" t="str">
        <f>IF(Calculator!G25&gt;0,Calculator!G25,Calculator!H25)</f>
        <v/>
      </c>
      <c r="C24" s="8">
        <f>IF(Calculator!E25="Ice maker, batch",Calculator!F25,0)</f>
        <v>0</v>
      </c>
      <c r="D24" s="11">
        <f t="shared" si="0"/>
        <v>239805</v>
      </c>
      <c r="E24" s="12">
        <f t="shared" si="1"/>
        <v>0</v>
      </c>
      <c r="F24" s="7"/>
      <c r="G24" s="8" t="str">
        <f>IF(Calculator!G25&gt;0,Calculator!G25,Calculator!H25)</f>
        <v/>
      </c>
      <c r="H24" s="8">
        <f>IF(Calculator!E25="Ice maker, continuous",Calculator!F25,0)</f>
        <v>0</v>
      </c>
      <c r="I24" s="11">
        <f t="shared" si="2"/>
        <v>254405</v>
      </c>
      <c r="J24" s="12">
        <f t="shared" si="3"/>
        <v>0</v>
      </c>
    </row>
    <row r="25" spans="1:10" x14ac:dyDescent="0.25">
      <c r="A25" s="8" t="str">
        <f>Calculator!D26</f>
        <v/>
      </c>
      <c r="B25" s="8" t="str">
        <f>IF(Calculator!G26&gt;0,Calculator!G26,Calculator!H26)</f>
        <v/>
      </c>
      <c r="C25" s="8">
        <f>IF(Calculator!E26="Ice maker, batch",Calculator!F26,0)</f>
        <v>0</v>
      </c>
      <c r="D25" s="11">
        <f t="shared" si="0"/>
        <v>239805</v>
      </c>
      <c r="E25" s="12">
        <f t="shared" si="1"/>
        <v>0</v>
      </c>
      <c r="F25" s="7"/>
      <c r="G25" s="8" t="str">
        <f>IF(Calculator!G26&gt;0,Calculator!G26,Calculator!H26)</f>
        <v/>
      </c>
      <c r="H25" s="8">
        <f>IF(Calculator!E26="Ice maker, continuous",Calculator!F26,0)</f>
        <v>0</v>
      </c>
      <c r="I25" s="11">
        <f t="shared" si="2"/>
        <v>254405</v>
      </c>
      <c r="J25" s="12">
        <f t="shared" si="3"/>
        <v>0</v>
      </c>
    </row>
    <row r="26" spans="1:10" x14ac:dyDescent="0.25">
      <c r="A26" s="8" t="str">
        <f>Calculator!D27</f>
        <v/>
      </c>
      <c r="B26" s="8" t="str">
        <f>IF(Calculator!G27&gt;0,Calculator!G27,Calculator!H27)</f>
        <v/>
      </c>
      <c r="C26" s="8">
        <f>IF(Calculator!E27="Ice maker, batch",Calculator!F27,0)</f>
        <v>0</v>
      </c>
      <c r="D26" s="11">
        <f t="shared" si="0"/>
        <v>239805</v>
      </c>
      <c r="E26" s="12">
        <f t="shared" si="1"/>
        <v>0</v>
      </c>
      <c r="F26" s="7"/>
      <c r="G26" s="8" t="str">
        <f>IF(Calculator!G27&gt;0,Calculator!G27,Calculator!H27)</f>
        <v/>
      </c>
      <c r="H26" s="8">
        <f>IF(Calculator!E27="Ice maker, continuous",Calculator!F27,0)</f>
        <v>0</v>
      </c>
      <c r="I26" s="11">
        <f t="shared" si="2"/>
        <v>254405</v>
      </c>
      <c r="J26" s="12">
        <f t="shared" si="3"/>
        <v>0</v>
      </c>
    </row>
    <row r="27" spans="1:10" x14ac:dyDescent="0.25">
      <c r="A27" s="8" t="str">
        <f>Calculator!D28</f>
        <v/>
      </c>
      <c r="B27" s="8" t="str">
        <f>IF(Calculator!G28&gt;0,Calculator!G28,Calculator!H28)</f>
        <v/>
      </c>
      <c r="C27" s="8">
        <f>IF(Calculator!E28="Ice maker, batch",Calculator!F28,0)</f>
        <v>0</v>
      </c>
      <c r="D27" s="11">
        <f t="shared" si="0"/>
        <v>239805</v>
      </c>
      <c r="E27" s="12">
        <f t="shared" si="1"/>
        <v>0</v>
      </c>
      <c r="F27" s="7"/>
      <c r="G27" s="8" t="str">
        <f>IF(Calculator!G28&gt;0,Calculator!G28,Calculator!H28)</f>
        <v/>
      </c>
      <c r="H27" s="8">
        <f>IF(Calculator!E28="Ice maker, continuous",Calculator!F28,0)</f>
        <v>0</v>
      </c>
      <c r="I27" s="11">
        <f t="shared" si="2"/>
        <v>254405</v>
      </c>
      <c r="J27" s="12">
        <f t="shared" si="3"/>
        <v>0</v>
      </c>
    </row>
    <row r="28" spans="1:10" x14ac:dyDescent="0.25">
      <c r="A28" s="8" t="str">
        <f>Calculator!D29</f>
        <v/>
      </c>
      <c r="B28" s="8" t="str">
        <f>IF(Calculator!G29&gt;0,Calculator!G29,Calculator!H29)</f>
        <v/>
      </c>
      <c r="C28" s="8">
        <f>IF(Calculator!E29="Ice maker, batch",Calculator!F29,0)</f>
        <v>0</v>
      </c>
      <c r="D28" s="11">
        <f t="shared" si="0"/>
        <v>239805</v>
      </c>
      <c r="E28" s="12">
        <f t="shared" si="1"/>
        <v>0</v>
      </c>
      <c r="F28" s="7"/>
      <c r="G28" s="8" t="str">
        <f>IF(Calculator!G29&gt;0,Calculator!G29,Calculator!H29)</f>
        <v/>
      </c>
      <c r="H28" s="8">
        <f>IF(Calculator!E29="Ice maker, continuous",Calculator!F29,0)</f>
        <v>0</v>
      </c>
      <c r="I28" s="11">
        <f t="shared" si="2"/>
        <v>254405</v>
      </c>
      <c r="J28" s="12">
        <f t="shared" si="3"/>
        <v>0</v>
      </c>
    </row>
    <row r="29" spans="1:10" x14ac:dyDescent="0.25">
      <c r="A29" s="8" t="str">
        <f>Calculator!D30</f>
        <v/>
      </c>
      <c r="B29" s="8" t="str">
        <f>IF(Calculator!G30&gt;0,Calculator!G30,Calculator!H30)</f>
        <v/>
      </c>
      <c r="C29" s="8">
        <f>IF(Calculator!E30="Ice maker, batch",Calculator!F30,0)</f>
        <v>0</v>
      </c>
      <c r="D29" s="11">
        <f t="shared" si="0"/>
        <v>239805</v>
      </c>
      <c r="E29" s="12">
        <f t="shared" si="1"/>
        <v>0</v>
      </c>
      <c r="F29" s="7"/>
      <c r="G29" s="8" t="str">
        <f>IF(Calculator!G30&gt;0,Calculator!G30,Calculator!H30)</f>
        <v/>
      </c>
      <c r="H29" s="8">
        <f>IF(Calculator!E30="Ice maker, continuous",Calculator!F30,0)</f>
        <v>0</v>
      </c>
      <c r="I29" s="11">
        <f t="shared" si="2"/>
        <v>254405</v>
      </c>
      <c r="J29" s="12">
        <f t="shared" si="3"/>
        <v>0</v>
      </c>
    </row>
    <row r="30" spans="1:10" x14ac:dyDescent="0.25">
      <c r="A30" s="8" t="str">
        <f>Calculator!D31</f>
        <v/>
      </c>
      <c r="B30" s="8" t="str">
        <f>IF(Calculator!G31&gt;0,Calculator!G31,Calculator!H31)</f>
        <v/>
      </c>
      <c r="C30" s="8">
        <f>IF(Calculator!E31="Ice maker, batch",Calculator!F31,0)</f>
        <v>0</v>
      </c>
      <c r="D30" s="11">
        <f t="shared" si="0"/>
        <v>239805</v>
      </c>
      <c r="E30" s="12">
        <f t="shared" si="1"/>
        <v>0</v>
      </c>
      <c r="F30" s="7"/>
      <c r="G30" s="8" t="str">
        <f>IF(Calculator!G31&gt;0,Calculator!G31,Calculator!H31)</f>
        <v/>
      </c>
      <c r="H30" s="8">
        <f>IF(Calculator!E31="Ice maker, continuous",Calculator!F31,0)</f>
        <v>0</v>
      </c>
      <c r="I30" s="11">
        <f t="shared" si="2"/>
        <v>254405</v>
      </c>
      <c r="J30" s="12">
        <f t="shared" si="3"/>
        <v>0</v>
      </c>
    </row>
    <row r="31" spans="1:10" x14ac:dyDescent="0.25">
      <c r="A31" s="8" t="str">
        <f>Calculator!D32</f>
        <v/>
      </c>
      <c r="B31" s="8" t="str">
        <f>IF(Calculator!G32&gt;0,Calculator!G32,Calculator!H32)</f>
        <v/>
      </c>
      <c r="C31" s="8">
        <f>IF(Calculator!E32="Ice maker, batch",Calculator!F32,0)</f>
        <v>0</v>
      </c>
      <c r="D31" s="11">
        <f t="shared" si="0"/>
        <v>239805</v>
      </c>
      <c r="E31" s="12">
        <f t="shared" si="1"/>
        <v>0</v>
      </c>
      <c r="F31" s="7"/>
      <c r="G31" s="8" t="str">
        <f>IF(Calculator!G32&gt;0,Calculator!G32,Calculator!H32)</f>
        <v/>
      </c>
      <c r="H31" s="8">
        <f>IF(Calculator!E32="Ice maker, continuous",Calculator!F32,0)</f>
        <v>0</v>
      </c>
      <c r="I31" s="11">
        <f t="shared" si="2"/>
        <v>254405</v>
      </c>
      <c r="J31" s="12">
        <f t="shared" si="3"/>
        <v>0</v>
      </c>
    </row>
    <row r="32" spans="1:10" x14ac:dyDescent="0.25">
      <c r="A32" s="8" t="str">
        <f>Calculator!D33</f>
        <v/>
      </c>
      <c r="B32" s="8" t="str">
        <f>IF(Calculator!G33&gt;0,Calculator!G33,Calculator!H33)</f>
        <v/>
      </c>
      <c r="C32" s="8">
        <f>IF(Calculator!E33="Ice maker, batch",Calculator!F33,0)</f>
        <v>0</v>
      </c>
      <c r="D32" s="11">
        <f t="shared" si="0"/>
        <v>239805</v>
      </c>
      <c r="E32" s="12">
        <f t="shared" si="1"/>
        <v>0</v>
      </c>
      <c r="F32" s="7"/>
      <c r="G32" s="8" t="str">
        <f>IF(Calculator!G33&gt;0,Calculator!G33,Calculator!H33)</f>
        <v/>
      </c>
      <c r="H32" s="8">
        <f>IF(Calculator!E33="Ice maker, continuous",Calculator!F33,0)</f>
        <v>0</v>
      </c>
      <c r="I32" s="11">
        <f t="shared" si="2"/>
        <v>254405</v>
      </c>
      <c r="J32" s="12">
        <f t="shared" si="3"/>
        <v>0</v>
      </c>
    </row>
    <row r="33" spans="1:10" x14ac:dyDescent="0.25">
      <c r="A33" s="8" t="str">
        <f>Calculator!D34</f>
        <v/>
      </c>
      <c r="B33" s="8" t="str">
        <f>IF(Calculator!G34&gt;0,Calculator!G34,Calculator!H34)</f>
        <v/>
      </c>
      <c r="C33" s="8">
        <f>IF(Calculator!E34="Ice maker, batch",Calculator!F34,0)</f>
        <v>0</v>
      </c>
      <c r="D33" s="11">
        <f t="shared" si="0"/>
        <v>239805</v>
      </c>
      <c r="E33" s="12">
        <f t="shared" si="1"/>
        <v>0</v>
      </c>
      <c r="F33" s="7"/>
      <c r="G33" s="8" t="str">
        <f>IF(Calculator!G34&gt;0,Calculator!G34,Calculator!H34)</f>
        <v/>
      </c>
      <c r="H33" s="8">
        <f>IF(Calculator!E34="Ice maker, continuous",Calculator!F34,0)</f>
        <v>0</v>
      </c>
      <c r="I33" s="11">
        <f t="shared" si="2"/>
        <v>254405</v>
      </c>
      <c r="J33" s="12">
        <f t="shared" si="3"/>
        <v>0</v>
      </c>
    </row>
    <row r="34" spans="1:10" x14ac:dyDescent="0.25">
      <c r="A34" s="8" t="str">
        <f>Calculator!D35</f>
        <v/>
      </c>
      <c r="B34" s="8" t="str">
        <f>IF(Calculator!G35&gt;0,Calculator!G35,Calculator!H35)</f>
        <v/>
      </c>
      <c r="C34" s="8">
        <f>IF(Calculator!E35="Ice maker, batch",Calculator!F35,0)</f>
        <v>0</v>
      </c>
      <c r="D34" s="11">
        <f t="shared" si="0"/>
        <v>239805</v>
      </c>
      <c r="E34" s="12">
        <f t="shared" si="1"/>
        <v>0</v>
      </c>
      <c r="F34" s="7"/>
      <c r="G34" s="8" t="str">
        <f>IF(Calculator!G35&gt;0,Calculator!G35,Calculator!H35)</f>
        <v/>
      </c>
      <c r="H34" s="8">
        <f>IF(Calculator!E35="Ice maker, continuous",Calculator!F35,0)</f>
        <v>0</v>
      </c>
      <c r="I34" s="11">
        <f t="shared" si="2"/>
        <v>254405</v>
      </c>
      <c r="J34" s="12">
        <f t="shared" si="3"/>
        <v>0</v>
      </c>
    </row>
    <row r="35" spans="1:10" x14ac:dyDescent="0.25">
      <c r="A35" s="8" t="str">
        <f>Calculator!D36</f>
        <v/>
      </c>
      <c r="B35" s="8" t="str">
        <f>IF(Calculator!G36&gt;0,Calculator!G36,Calculator!H36)</f>
        <v/>
      </c>
      <c r="C35" s="8">
        <f>IF(Calculator!E36="Ice maker, batch",Calculator!F36,0)</f>
        <v>0</v>
      </c>
      <c r="D35" s="11">
        <f t="shared" si="0"/>
        <v>239805</v>
      </c>
      <c r="E35" s="12">
        <f t="shared" si="1"/>
        <v>0</v>
      </c>
      <c r="F35" s="7"/>
      <c r="G35" s="8" t="str">
        <f>IF(Calculator!G36&gt;0,Calculator!G36,Calculator!H36)</f>
        <v/>
      </c>
      <c r="H35" s="8">
        <f>IF(Calculator!E36="Ice maker, continuous",Calculator!F36,0)</f>
        <v>0</v>
      </c>
      <c r="I35" s="11">
        <f t="shared" si="2"/>
        <v>254405</v>
      </c>
      <c r="J35" s="12">
        <f t="shared" si="3"/>
        <v>0</v>
      </c>
    </row>
    <row r="36" spans="1:10" x14ac:dyDescent="0.25">
      <c r="A36" s="8" t="str">
        <f>Calculator!D37</f>
        <v/>
      </c>
      <c r="B36" s="8" t="str">
        <f>IF(Calculator!G37&gt;0,Calculator!G37,Calculator!H37)</f>
        <v/>
      </c>
      <c r="C36" s="8">
        <f>IF(Calculator!E37="Ice maker, batch",Calculator!F37,0)</f>
        <v>0</v>
      </c>
      <c r="D36" s="11">
        <f t="shared" si="0"/>
        <v>239805</v>
      </c>
      <c r="E36" s="12">
        <f t="shared" si="1"/>
        <v>0</v>
      </c>
      <c r="F36" s="7"/>
      <c r="G36" s="8" t="str">
        <f>IF(Calculator!G37&gt;0,Calculator!G37,Calculator!H37)</f>
        <v/>
      </c>
      <c r="H36" s="8">
        <f>IF(Calculator!E37="Ice maker, continuous",Calculator!F37,0)</f>
        <v>0</v>
      </c>
      <c r="I36" s="11">
        <f t="shared" si="2"/>
        <v>254405</v>
      </c>
      <c r="J36" s="12">
        <f t="shared" si="3"/>
        <v>0</v>
      </c>
    </row>
    <row r="37" spans="1:10" x14ac:dyDescent="0.25">
      <c r="A37" s="8" t="str">
        <f>Calculator!D38</f>
        <v/>
      </c>
      <c r="B37" s="8" t="str">
        <f>IF(Calculator!G38&gt;0,Calculator!G38,Calculator!H38)</f>
        <v/>
      </c>
      <c r="C37" s="8">
        <f>IF(Calculator!E38="Ice maker, batch",Calculator!F38,0)</f>
        <v>0</v>
      </c>
      <c r="D37" s="11">
        <f t="shared" si="0"/>
        <v>239805</v>
      </c>
      <c r="E37" s="12">
        <f t="shared" si="1"/>
        <v>0</v>
      </c>
      <c r="F37" s="7"/>
      <c r="G37" s="8" t="str">
        <f>IF(Calculator!G38&gt;0,Calculator!G38,Calculator!H38)</f>
        <v/>
      </c>
      <c r="H37" s="8">
        <f>IF(Calculator!E38="Ice maker, continuous",Calculator!F38,0)</f>
        <v>0</v>
      </c>
      <c r="I37" s="11">
        <f t="shared" si="2"/>
        <v>254405</v>
      </c>
      <c r="J37" s="12">
        <f t="shared" si="3"/>
        <v>0</v>
      </c>
    </row>
    <row r="38" spans="1:10" x14ac:dyDescent="0.25">
      <c r="A38" s="8" t="str">
        <f>Calculator!D39</f>
        <v/>
      </c>
      <c r="B38" s="8" t="str">
        <f>IF(Calculator!G39&gt;0,Calculator!G39,Calculator!H39)</f>
        <v/>
      </c>
      <c r="C38" s="8">
        <f>IF(Calculator!E39="Ice maker, batch",Calculator!F39,0)</f>
        <v>0</v>
      </c>
      <c r="D38" s="11">
        <f t="shared" si="0"/>
        <v>239805</v>
      </c>
      <c r="E38" s="12">
        <f t="shared" si="1"/>
        <v>0</v>
      </c>
      <c r="F38" s="7"/>
      <c r="G38" s="8" t="str">
        <f>IF(Calculator!G39&gt;0,Calculator!G39,Calculator!H39)</f>
        <v/>
      </c>
      <c r="H38" s="8">
        <f>IF(Calculator!E39="Ice maker, continuous",Calculator!F39,0)</f>
        <v>0</v>
      </c>
      <c r="I38" s="11">
        <f t="shared" si="2"/>
        <v>254405</v>
      </c>
      <c r="J38" s="12">
        <f t="shared" si="3"/>
        <v>0</v>
      </c>
    </row>
    <row r="39" spans="1:10" x14ac:dyDescent="0.25">
      <c r="A39" s="8" t="str">
        <f>Calculator!D40</f>
        <v/>
      </c>
      <c r="B39" s="8" t="str">
        <f>IF(Calculator!G40&gt;0,Calculator!G40,Calculator!H40)</f>
        <v/>
      </c>
      <c r="C39" s="8">
        <f>IF(Calculator!E40="Ice maker, batch",Calculator!F40,0)</f>
        <v>0</v>
      </c>
      <c r="D39" s="11">
        <f t="shared" si="0"/>
        <v>239805</v>
      </c>
      <c r="E39" s="12">
        <f t="shared" si="1"/>
        <v>0</v>
      </c>
      <c r="F39" s="7"/>
      <c r="G39" s="8" t="str">
        <f>IF(Calculator!G40&gt;0,Calculator!G40,Calculator!H40)</f>
        <v/>
      </c>
      <c r="H39" s="8">
        <f>IF(Calculator!E40="Ice maker, continuous",Calculator!F40,0)</f>
        <v>0</v>
      </c>
      <c r="I39" s="11">
        <f t="shared" si="2"/>
        <v>254405</v>
      </c>
      <c r="J39" s="12">
        <f t="shared" si="3"/>
        <v>0</v>
      </c>
    </row>
    <row r="40" spans="1:10" x14ac:dyDescent="0.25">
      <c r="A40" s="8" t="str">
        <f>Calculator!D41</f>
        <v/>
      </c>
      <c r="B40" s="8" t="str">
        <f>IF(Calculator!G41&gt;0,Calculator!G41,Calculator!H41)</f>
        <v/>
      </c>
      <c r="C40" s="8">
        <f>IF(Calculator!E41="Ice maker, batch",Calculator!F41,0)</f>
        <v>0</v>
      </c>
      <c r="D40" s="11">
        <f t="shared" si="0"/>
        <v>239805</v>
      </c>
      <c r="E40" s="12">
        <f t="shared" si="1"/>
        <v>0</v>
      </c>
      <c r="F40" s="7"/>
      <c r="G40" s="8" t="str">
        <f>IF(Calculator!G41&gt;0,Calculator!G41,Calculator!H41)</f>
        <v/>
      </c>
      <c r="H40" s="8">
        <f>IF(Calculator!E41="Ice maker, continuous",Calculator!F41,0)</f>
        <v>0</v>
      </c>
      <c r="I40" s="11">
        <f t="shared" si="2"/>
        <v>254405</v>
      </c>
      <c r="J40" s="12">
        <f t="shared" si="3"/>
        <v>0</v>
      </c>
    </row>
    <row r="41" spans="1:10" x14ac:dyDescent="0.25">
      <c r="A41" s="8" t="str">
        <f>Calculator!D42</f>
        <v/>
      </c>
      <c r="B41" s="8" t="str">
        <f>IF(Calculator!G42&gt;0,Calculator!G42,Calculator!H42)</f>
        <v/>
      </c>
      <c r="C41" s="8">
        <f>IF(Calculator!E42="Ice maker, batch",Calculator!F42,0)</f>
        <v>0</v>
      </c>
      <c r="D41" s="11">
        <f t="shared" si="0"/>
        <v>239805</v>
      </c>
      <c r="E41" s="12">
        <f t="shared" si="1"/>
        <v>0</v>
      </c>
      <c r="F41" s="7"/>
      <c r="G41" s="8" t="str">
        <f>IF(Calculator!G42&gt;0,Calculator!G42,Calculator!H42)</f>
        <v/>
      </c>
      <c r="H41" s="8">
        <f>IF(Calculator!E42="Ice maker, continuous",Calculator!F42,0)</f>
        <v>0</v>
      </c>
      <c r="I41" s="11">
        <f t="shared" si="2"/>
        <v>254405</v>
      </c>
      <c r="J41" s="12">
        <f t="shared" si="3"/>
        <v>0</v>
      </c>
    </row>
    <row r="42" spans="1:10" x14ac:dyDescent="0.25">
      <c r="A42" s="8" t="str">
        <f>Calculator!D43</f>
        <v/>
      </c>
      <c r="B42" s="8" t="str">
        <f>IF(Calculator!G43&gt;0,Calculator!G43,Calculator!H43)</f>
        <v/>
      </c>
      <c r="C42" s="8">
        <f>IF(Calculator!E43="Ice maker, batch",Calculator!F43,0)</f>
        <v>0</v>
      </c>
      <c r="D42" s="11">
        <f t="shared" si="0"/>
        <v>239805</v>
      </c>
      <c r="E42" s="12">
        <f t="shared" si="1"/>
        <v>0</v>
      </c>
      <c r="F42" s="7"/>
      <c r="G42" s="8" t="str">
        <f>IF(Calculator!G43&gt;0,Calculator!G43,Calculator!H43)</f>
        <v/>
      </c>
      <c r="H42" s="8">
        <f>IF(Calculator!E43="Ice maker, continuous",Calculator!F43,0)</f>
        <v>0</v>
      </c>
      <c r="I42" s="11">
        <f t="shared" si="2"/>
        <v>254405</v>
      </c>
      <c r="J42" s="12">
        <f t="shared" si="3"/>
        <v>0</v>
      </c>
    </row>
    <row r="43" spans="1:10" x14ac:dyDescent="0.25">
      <c r="A43" s="8" t="str">
        <f>Calculator!D44</f>
        <v/>
      </c>
      <c r="B43" s="8" t="str">
        <f>IF(Calculator!G44&gt;0,Calculator!G44,Calculator!H44)</f>
        <v/>
      </c>
      <c r="C43" s="8">
        <f>IF(Calculator!E44="Ice maker, batch",Calculator!F44,0)</f>
        <v>0</v>
      </c>
      <c r="D43" s="11">
        <f t="shared" si="0"/>
        <v>239805</v>
      </c>
      <c r="E43" s="12">
        <f t="shared" si="1"/>
        <v>0</v>
      </c>
      <c r="F43" s="7"/>
      <c r="G43" s="8" t="str">
        <f>IF(Calculator!G44&gt;0,Calculator!G44,Calculator!H44)</f>
        <v/>
      </c>
      <c r="H43" s="8">
        <f>IF(Calculator!E44="Ice maker, continuous",Calculator!F44,0)</f>
        <v>0</v>
      </c>
      <c r="I43" s="11">
        <f t="shared" si="2"/>
        <v>254405</v>
      </c>
      <c r="J43" s="12">
        <f t="shared" si="3"/>
        <v>0</v>
      </c>
    </row>
    <row r="44" spans="1:10" x14ac:dyDescent="0.25">
      <c r="A44" s="8" t="str">
        <f>Calculator!D45</f>
        <v/>
      </c>
      <c r="B44" s="8" t="str">
        <f>IF(Calculator!G45&gt;0,Calculator!G45,Calculator!H45)</f>
        <v/>
      </c>
      <c r="C44" s="8">
        <f>IF(Calculator!E45="Ice maker, batch",Calculator!F45,0)</f>
        <v>0</v>
      </c>
      <c r="D44" s="11">
        <f t="shared" si="0"/>
        <v>239805</v>
      </c>
      <c r="E44" s="12">
        <f t="shared" si="1"/>
        <v>0</v>
      </c>
      <c r="F44" s="7"/>
      <c r="G44" s="8" t="str">
        <f>IF(Calculator!G45&gt;0,Calculator!G45,Calculator!H45)</f>
        <v/>
      </c>
      <c r="H44" s="8">
        <f>IF(Calculator!E45="Ice maker, continuous",Calculator!F45,0)</f>
        <v>0</v>
      </c>
      <c r="I44" s="11">
        <f t="shared" si="2"/>
        <v>254405</v>
      </c>
      <c r="J44" s="12">
        <f t="shared" si="3"/>
        <v>0</v>
      </c>
    </row>
    <row r="45" spans="1:10" x14ac:dyDescent="0.25">
      <c r="A45" s="8" t="str">
        <f>Calculator!D46</f>
        <v/>
      </c>
      <c r="B45" s="8" t="str">
        <f>IF(Calculator!G46&gt;0,Calculator!G46,Calculator!H46)</f>
        <v/>
      </c>
      <c r="C45" s="8">
        <f>IF(Calculator!E46="Ice maker, batch",Calculator!F46,0)</f>
        <v>0</v>
      </c>
      <c r="D45" s="11">
        <f t="shared" si="0"/>
        <v>239805</v>
      </c>
      <c r="E45" s="12">
        <f t="shared" si="1"/>
        <v>0</v>
      </c>
      <c r="F45" s="7"/>
      <c r="G45" s="8" t="str">
        <f>IF(Calculator!G46&gt;0,Calculator!G46,Calculator!H46)</f>
        <v/>
      </c>
      <c r="H45" s="8">
        <f>IF(Calculator!E46="Ice maker, continuous",Calculator!F46,0)</f>
        <v>0</v>
      </c>
      <c r="I45" s="11">
        <f t="shared" si="2"/>
        <v>254405</v>
      </c>
      <c r="J45" s="12">
        <f t="shared" si="3"/>
        <v>0</v>
      </c>
    </row>
    <row r="46" spans="1:10" x14ac:dyDescent="0.25">
      <c r="A46" s="8" t="str">
        <f>Calculator!D47</f>
        <v/>
      </c>
      <c r="B46" s="8" t="str">
        <f>IF(Calculator!G47&gt;0,Calculator!G47,Calculator!H47)</f>
        <v/>
      </c>
      <c r="C46" s="8">
        <f>IF(Calculator!E47="Ice maker, batch",Calculator!F47,0)</f>
        <v>0</v>
      </c>
      <c r="D46" s="11">
        <f t="shared" si="0"/>
        <v>239805</v>
      </c>
      <c r="E46" s="12">
        <f t="shared" si="1"/>
        <v>0</v>
      </c>
      <c r="F46" s="7"/>
      <c r="G46" s="8" t="str">
        <f>IF(Calculator!G47&gt;0,Calculator!G47,Calculator!H47)</f>
        <v/>
      </c>
      <c r="H46" s="8">
        <f>IF(Calculator!E47="Ice maker, continuous",Calculator!F47,0)</f>
        <v>0</v>
      </c>
      <c r="I46" s="11">
        <f t="shared" si="2"/>
        <v>254405</v>
      </c>
      <c r="J46" s="12">
        <f t="shared" si="3"/>
        <v>0</v>
      </c>
    </row>
    <row r="47" spans="1:10" x14ac:dyDescent="0.25">
      <c r="A47" s="8" t="str">
        <f>Calculator!D48</f>
        <v/>
      </c>
      <c r="B47" s="8" t="str">
        <f>IF(Calculator!G48&gt;0,Calculator!G48,Calculator!H48)</f>
        <v/>
      </c>
      <c r="C47" s="8">
        <f>IF(Calculator!E48="Ice maker, batch",Calculator!F48,0)</f>
        <v>0</v>
      </c>
      <c r="D47" s="11">
        <f t="shared" si="0"/>
        <v>239805</v>
      </c>
      <c r="E47" s="12">
        <f t="shared" si="1"/>
        <v>0</v>
      </c>
      <c r="F47" s="7"/>
      <c r="G47" s="8" t="str">
        <f>IF(Calculator!G48&gt;0,Calculator!G48,Calculator!H48)</f>
        <v/>
      </c>
      <c r="H47" s="8">
        <f>IF(Calculator!E48="Ice maker, continuous",Calculator!F48,0)</f>
        <v>0</v>
      </c>
      <c r="I47" s="11">
        <f t="shared" si="2"/>
        <v>254405</v>
      </c>
      <c r="J47" s="12">
        <f t="shared" si="3"/>
        <v>0</v>
      </c>
    </row>
    <row r="48" spans="1:10" x14ac:dyDescent="0.25">
      <c r="A48" s="8" t="str">
        <f>Calculator!D49</f>
        <v/>
      </c>
      <c r="B48" s="8" t="str">
        <f>IF(Calculator!G49&gt;0,Calculator!G49,Calculator!H49)</f>
        <v/>
      </c>
      <c r="C48" s="8">
        <f>IF(Calculator!E49="Ice maker, batch",Calculator!F49,0)</f>
        <v>0</v>
      </c>
      <c r="D48" s="11">
        <f t="shared" si="0"/>
        <v>239805</v>
      </c>
      <c r="E48" s="12">
        <f t="shared" si="1"/>
        <v>0</v>
      </c>
      <c r="F48" s="7"/>
      <c r="G48" s="8" t="str">
        <f>IF(Calculator!G49&gt;0,Calculator!G49,Calculator!H49)</f>
        <v/>
      </c>
      <c r="H48" s="8">
        <f>IF(Calculator!E49="Ice maker, continuous",Calculator!F49,0)</f>
        <v>0</v>
      </c>
      <c r="I48" s="11">
        <f t="shared" si="2"/>
        <v>254405</v>
      </c>
      <c r="J48" s="12">
        <f t="shared" si="3"/>
        <v>0</v>
      </c>
    </row>
    <row r="49" spans="1:10" x14ac:dyDescent="0.25">
      <c r="A49" s="8" t="str">
        <f>Calculator!D50</f>
        <v/>
      </c>
      <c r="B49" s="8" t="str">
        <f>IF(Calculator!G50&gt;0,Calculator!G50,Calculator!H50)</f>
        <v/>
      </c>
      <c r="C49" s="8">
        <f>IF(Calculator!E50="Ice maker, batch",Calculator!F50,0)</f>
        <v>0</v>
      </c>
      <c r="D49" s="11">
        <f t="shared" si="0"/>
        <v>239805</v>
      </c>
      <c r="E49" s="12">
        <f t="shared" si="1"/>
        <v>0</v>
      </c>
      <c r="F49" s="7"/>
      <c r="G49" s="8" t="str">
        <f>IF(Calculator!G50&gt;0,Calculator!G50,Calculator!H50)</f>
        <v/>
      </c>
      <c r="H49" s="8">
        <f>IF(Calculator!E50="Ice maker, continuous",Calculator!F50,0)</f>
        <v>0</v>
      </c>
      <c r="I49" s="11">
        <f t="shared" si="2"/>
        <v>254405</v>
      </c>
      <c r="J49" s="12">
        <f t="shared" si="3"/>
        <v>0</v>
      </c>
    </row>
    <row r="50" spans="1:10" x14ac:dyDescent="0.25">
      <c r="A50" s="8" t="str">
        <f>Calculator!D51</f>
        <v/>
      </c>
      <c r="B50" s="8" t="str">
        <f>IF(Calculator!G51&gt;0,Calculator!G51,Calculator!H51)</f>
        <v/>
      </c>
      <c r="C50" s="8">
        <f>IF(Calculator!E51="Ice maker, batch",Calculator!F51,0)</f>
        <v>0</v>
      </c>
      <c r="D50" s="11">
        <f t="shared" si="0"/>
        <v>239805</v>
      </c>
      <c r="E50" s="12">
        <f t="shared" si="1"/>
        <v>0</v>
      </c>
      <c r="F50" s="7"/>
      <c r="G50" s="8" t="str">
        <f>IF(Calculator!G51&gt;0,Calculator!G51,Calculator!H51)</f>
        <v/>
      </c>
      <c r="H50" s="8">
        <f>IF(Calculator!E51="Ice maker, continuous",Calculator!F51,0)</f>
        <v>0</v>
      </c>
      <c r="I50" s="11">
        <f t="shared" si="2"/>
        <v>254405</v>
      </c>
      <c r="J50" s="12">
        <f t="shared" si="3"/>
        <v>0</v>
      </c>
    </row>
    <row r="51" spans="1:10" x14ac:dyDescent="0.25">
      <c r="A51" s="8" t="str">
        <f>Calculator!D52</f>
        <v/>
      </c>
      <c r="B51" s="8" t="str">
        <f>IF(Calculator!G52&gt;0,Calculator!G52,Calculator!H52)</f>
        <v/>
      </c>
      <c r="C51" s="8">
        <f>IF(Calculator!E52="Ice maker, batch",Calculator!F52,0)</f>
        <v>0</v>
      </c>
      <c r="D51" s="11">
        <f t="shared" si="0"/>
        <v>239805</v>
      </c>
      <c r="E51" s="12">
        <f t="shared" si="1"/>
        <v>0</v>
      </c>
      <c r="F51" s="7"/>
      <c r="G51" s="8" t="str">
        <f>IF(Calculator!G52&gt;0,Calculator!G52,Calculator!H52)</f>
        <v/>
      </c>
      <c r="H51" s="8">
        <f>IF(Calculator!E52="Ice maker, continuous",Calculator!F52,0)</f>
        <v>0</v>
      </c>
      <c r="I51" s="11">
        <f t="shared" si="2"/>
        <v>254405</v>
      </c>
      <c r="J51" s="12">
        <f t="shared" si="3"/>
        <v>0</v>
      </c>
    </row>
    <row r="52" spans="1:10" x14ac:dyDescent="0.25">
      <c r="A52" s="8" t="str">
        <f>Calculator!D53</f>
        <v/>
      </c>
      <c r="B52" s="8" t="str">
        <f>IF(Calculator!G53&gt;0,Calculator!G53,Calculator!H53)</f>
        <v/>
      </c>
      <c r="C52" s="8">
        <f>IF(Calculator!E53="Ice maker, batch",Calculator!F53,0)</f>
        <v>0</v>
      </c>
      <c r="D52" s="11">
        <f t="shared" si="0"/>
        <v>239805</v>
      </c>
      <c r="E52" s="12">
        <f t="shared" si="1"/>
        <v>0</v>
      </c>
      <c r="F52" s="7"/>
      <c r="G52" s="8" t="str">
        <f>IF(Calculator!G53&gt;0,Calculator!G53,Calculator!H53)</f>
        <v/>
      </c>
      <c r="H52" s="8">
        <f>IF(Calculator!E53="Ice maker, continuous",Calculator!F53,0)</f>
        <v>0</v>
      </c>
      <c r="I52" s="11">
        <f t="shared" si="2"/>
        <v>254405</v>
      </c>
      <c r="J52" s="12">
        <f t="shared" si="3"/>
        <v>0</v>
      </c>
    </row>
    <row r="53" spans="1:10" x14ac:dyDescent="0.25">
      <c r="A53" s="8" t="str">
        <f>Calculator!D54</f>
        <v/>
      </c>
      <c r="B53" s="8" t="str">
        <f>IF(Calculator!G54&gt;0,Calculator!G54,Calculator!H54)</f>
        <v/>
      </c>
      <c r="C53" s="8">
        <f>IF(Calculator!E54="Ice maker, batch",Calculator!F54,0)</f>
        <v>0</v>
      </c>
      <c r="D53" s="11">
        <f t="shared" si="0"/>
        <v>239805</v>
      </c>
      <c r="E53" s="12">
        <f t="shared" si="1"/>
        <v>0</v>
      </c>
      <c r="F53" s="7"/>
      <c r="G53" s="8" t="str">
        <f>IF(Calculator!G54&gt;0,Calculator!G54,Calculator!H54)</f>
        <v/>
      </c>
      <c r="H53" s="8">
        <f>IF(Calculator!E54="Ice maker, continuous",Calculator!F54,0)</f>
        <v>0</v>
      </c>
      <c r="I53" s="11">
        <f t="shared" si="2"/>
        <v>254405</v>
      </c>
      <c r="J53" s="12">
        <f t="shared" si="3"/>
        <v>0</v>
      </c>
    </row>
    <row r="54" spans="1:10" x14ac:dyDescent="0.25">
      <c r="A54" s="8" t="str">
        <f>Calculator!D55</f>
        <v/>
      </c>
      <c r="B54" s="8" t="str">
        <f>IF(Calculator!G55&gt;0,Calculator!G55,Calculator!H55)</f>
        <v/>
      </c>
      <c r="C54" s="8">
        <f>IF(Calculator!E55="Ice maker, batch",Calculator!F55,0)</f>
        <v>0</v>
      </c>
      <c r="D54" s="11">
        <f t="shared" si="0"/>
        <v>239805</v>
      </c>
      <c r="E54" s="12">
        <f t="shared" si="1"/>
        <v>0</v>
      </c>
      <c r="F54" s="7"/>
      <c r="G54" s="8" t="str">
        <f>IF(Calculator!G55&gt;0,Calculator!G55,Calculator!H55)</f>
        <v/>
      </c>
      <c r="H54" s="8">
        <f>IF(Calculator!E55="Ice maker, continuous",Calculator!F55,0)</f>
        <v>0</v>
      </c>
      <c r="I54" s="11">
        <f t="shared" si="2"/>
        <v>254405</v>
      </c>
      <c r="J54" s="12">
        <f t="shared" si="3"/>
        <v>0</v>
      </c>
    </row>
    <row r="55" spans="1:10" x14ac:dyDescent="0.25">
      <c r="A55" s="8" t="str">
        <f>Calculator!D56</f>
        <v/>
      </c>
      <c r="B55" s="8" t="str">
        <f>IF(Calculator!G56&gt;0,Calculator!G56,Calculator!H56)</f>
        <v/>
      </c>
      <c r="C55" s="8">
        <f>IF(Calculator!E56="Ice maker, batch",Calculator!F56,0)</f>
        <v>0</v>
      </c>
      <c r="D55" s="11">
        <f t="shared" si="0"/>
        <v>239805</v>
      </c>
      <c r="E55" s="12">
        <f t="shared" si="1"/>
        <v>0</v>
      </c>
      <c r="F55" s="7"/>
      <c r="G55" s="8" t="str">
        <f>IF(Calculator!G56&gt;0,Calculator!G56,Calculator!H56)</f>
        <v/>
      </c>
      <c r="H55" s="8">
        <f>IF(Calculator!E56="Ice maker, continuous",Calculator!F56,0)</f>
        <v>0</v>
      </c>
      <c r="I55" s="11">
        <f t="shared" si="2"/>
        <v>254405</v>
      </c>
      <c r="J55" s="12">
        <f t="shared" si="3"/>
        <v>0</v>
      </c>
    </row>
    <row r="56" spans="1:10" x14ac:dyDescent="0.25">
      <c r="A56" s="8" t="str">
        <f>Calculator!D57</f>
        <v/>
      </c>
      <c r="B56" s="8" t="str">
        <f>IF(Calculator!G57&gt;0,Calculator!G57,Calculator!H57)</f>
        <v/>
      </c>
      <c r="C56" s="8">
        <f>IF(Calculator!E57="Ice maker, batch",Calculator!F57,0)</f>
        <v>0</v>
      </c>
      <c r="D56" s="11">
        <f t="shared" si="0"/>
        <v>239805</v>
      </c>
      <c r="E56" s="12">
        <f t="shared" si="1"/>
        <v>0</v>
      </c>
      <c r="F56" s="7"/>
      <c r="G56" s="8" t="str">
        <f>IF(Calculator!G57&gt;0,Calculator!G57,Calculator!H57)</f>
        <v/>
      </c>
      <c r="H56" s="8">
        <f>IF(Calculator!E57="Ice maker, continuous",Calculator!F57,0)</f>
        <v>0</v>
      </c>
      <c r="I56" s="11">
        <f t="shared" si="2"/>
        <v>254405</v>
      </c>
      <c r="J56" s="12">
        <f t="shared" si="3"/>
        <v>0</v>
      </c>
    </row>
    <row r="57" spans="1:10" x14ac:dyDescent="0.25">
      <c r="A57" s="8" t="str">
        <f>Calculator!D58</f>
        <v/>
      </c>
      <c r="B57" s="8" t="str">
        <f>IF(Calculator!G58&gt;0,Calculator!G58,Calculator!H58)</f>
        <v/>
      </c>
      <c r="C57" s="8">
        <f>IF(Calculator!E58="Ice maker, batch",Calculator!F58,0)</f>
        <v>0</v>
      </c>
      <c r="D57" s="11">
        <f t="shared" si="0"/>
        <v>239805</v>
      </c>
      <c r="E57" s="12">
        <f t="shared" si="1"/>
        <v>0</v>
      </c>
      <c r="F57" s="7"/>
      <c r="G57" s="8" t="str">
        <f>IF(Calculator!G58&gt;0,Calculator!G58,Calculator!H58)</f>
        <v/>
      </c>
      <c r="H57" s="8">
        <f>IF(Calculator!E58="Ice maker, continuous",Calculator!F58,0)</f>
        <v>0</v>
      </c>
      <c r="I57" s="11">
        <f t="shared" si="2"/>
        <v>254405</v>
      </c>
      <c r="J57" s="12">
        <f t="shared" si="3"/>
        <v>0</v>
      </c>
    </row>
    <row r="58" spans="1:10" x14ac:dyDescent="0.25">
      <c r="A58" s="8" t="str">
        <f>Calculator!D59</f>
        <v/>
      </c>
      <c r="B58" s="8" t="str">
        <f>IF(Calculator!G59&gt;0,Calculator!G59,Calculator!H59)</f>
        <v/>
      </c>
      <c r="C58" s="8">
        <f>IF(Calculator!E59="Ice maker, batch",Calculator!F59,0)</f>
        <v>0</v>
      </c>
      <c r="D58" s="11">
        <f t="shared" si="0"/>
        <v>239805</v>
      </c>
      <c r="E58" s="12">
        <f t="shared" si="1"/>
        <v>0</v>
      </c>
      <c r="F58" s="7"/>
      <c r="G58" s="8" t="str">
        <f>IF(Calculator!G59&gt;0,Calculator!G59,Calculator!H59)</f>
        <v/>
      </c>
      <c r="H58" s="8">
        <f>IF(Calculator!E59="Ice maker, continuous",Calculator!F59,0)</f>
        <v>0</v>
      </c>
      <c r="I58" s="11">
        <f t="shared" si="2"/>
        <v>254405</v>
      </c>
      <c r="J58" s="12">
        <f t="shared" si="3"/>
        <v>0</v>
      </c>
    </row>
    <row r="59" spans="1:10" x14ac:dyDescent="0.25">
      <c r="A59" s="8" t="str">
        <f>Calculator!D60</f>
        <v/>
      </c>
      <c r="B59" s="8" t="str">
        <f>IF(Calculator!G60&gt;0,Calculator!G60,Calculator!H60)</f>
        <v/>
      </c>
      <c r="C59" s="8">
        <f>IF(Calculator!E60="Ice maker, batch",Calculator!F60,0)</f>
        <v>0</v>
      </c>
      <c r="D59" s="11">
        <f t="shared" si="0"/>
        <v>239805</v>
      </c>
      <c r="E59" s="12">
        <f t="shared" si="1"/>
        <v>0</v>
      </c>
      <c r="F59" s="7"/>
      <c r="G59" s="8" t="str">
        <f>IF(Calculator!G60&gt;0,Calculator!G60,Calculator!H60)</f>
        <v/>
      </c>
      <c r="H59" s="8">
        <f>IF(Calculator!E60="Ice maker, continuous",Calculator!F60,0)</f>
        <v>0</v>
      </c>
      <c r="I59" s="11">
        <f t="shared" si="2"/>
        <v>254405</v>
      </c>
      <c r="J59" s="12">
        <f t="shared" si="3"/>
        <v>0</v>
      </c>
    </row>
    <row r="60" spans="1:10" x14ac:dyDescent="0.25">
      <c r="A60" s="8" t="str">
        <f>Calculator!D61</f>
        <v/>
      </c>
      <c r="B60" s="8" t="str">
        <f>IF(Calculator!G61&gt;0,Calculator!G61,Calculator!H61)</f>
        <v/>
      </c>
      <c r="C60" s="8">
        <f>IF(Calculator!E61="Ice maker, batch",Calculator!F61,0)</f>
        <v>0</v>
      </c>
      <c r="D60" s="11">
        <f t="shared" si="0"/>
        <v>239805</v>
      </c>
      <c r="E60" s="12">
        <f t="shared" si="1"/>
        <v>0</v>
      </c>
      <c r="F60" s="7"/>
      <c r="G60" s="8" t="str">
        <f>IF(Calculator!G61&gt;0,Calculator!G61,Calculator!H61)</f>
        <v/>
      </c>
      <c r="H60" s="8">
        <f>IF(Calculator!E61="Ice maker, continuous",Calculator!F61,0)</f>
        <v>0</v>
      </c>
      <c r="I60" s="11">
        <f t="shared" si="2"/>
        <v>254405</v>
      </c>
      <c r="J60" s="12">
        <f t="shared" si="3"/>
        <v>0</v>
      </c>
    </row>
    <row r="61" spans="1:10" x14ac:dyDescent="0.25">
      <c r="A61" s="8" t="str">
        <f>Calculator!D62</f>
        <v/>
      </c>
      <c r="B61" s="8" t="str">
        <f>IF(Calculator!G62&gt;0,Calculator!G62,Calculator!H62)</f>
        <v/>
      </c>
      <c r="C61" s="8">
        <f>IF(Calculator!E62="Ice maker, batch",Calculator!F62,0)</f>
        <v>0</v>
      </c>
      <c r="D61" s="11">
        <f t="shared" si="0"/>
        <v>239805</v>
      </c>
      <c r="E61" s="12">
        <f t="shared" si="1"/>
        <v>0</v>
      </c>
      <c r="F61" s="7"/>
      <c r="G61" s="8" t="str">
        <f>IF(Calculator!G62&gt;0,Calculator!G62,Calculator!H62)</f>
        <v/>
      </c>
      <c r="H61" s="8">
        <f>IF(Calculator!E62="Ice maker, continuous",Calculator!F62,0)</f>
        <v>0</v>
      </c>
      <c r="I61" s="11">
        <f t="shared" si="2"/>
        <v>254405</v>
      </c>
      <c r="J61" s="12">
        <f t="shared" si="3"/>
        <v>0</v>
      </c>
    </row>
    <row r="62" spans="1:10" x14ac:dyDescent="0.25">
      <c r="A62" s="8" t="str">
        <f>Calculator!D63</f>
        <v/>
      </c>
      <c r="B62" s="8" t="str">
        <f>IF(Calculator!G63&gt;0,Calculator!G63,Calculator!H63)</f>
        <v/>
      </c>
      <c r="C62" s="8">
        <f>IF(Calculator!E63="Ice maker, batch",Calculator!F63,0)</f>
        <v>0</v>
      </c>
      <c r="D62" s="11">
        <f t="shared" si="0"/>
        <v>239805</v>
      </c>
      <c r="E62" s="12">
        <f t="shared" si="1"/>
        <v>0</v>
      </c>
      <c r="F62" s="7"/>
      <c r="G62" s="8" t="str">
        <f>IF(Calculator!G63&gt;0,Calculator!G63,Calculator!H63)</f>
        <v/>
      </c>
      <c r="H62" s="8">
        <f>IF(Calculator!E63="Ice maker, continuous",Calculator!F63,0)</f>
        <v>0</v>
      </c>
      <c r="I62" s="11">
        <f t="shared" si="2"/>
        <v>254405</v>
      </c>
      <c r="J62" s="12">
        <f t="shared" si="3"/>
        <v>0</v>
      </c>
    </row>
    <row r="63" spans="1:10" x14ac:dyDescent="0.25">
      <c r="A63" s="8" t="str">
        <f>Calculator!D64</f>
        <v/>
      </c>
      <c r="B63" s="8" t="str">
        <f>IF(Calculator!G64&gt;0,Calculator!G64,Calculator!H64)</f>
        <v/>
      </c>
      <c r="C63" s="8">
        <f>IF(Calculator!E64="Ice maker, batch",Calculator!F64,0)</f>
        <v>0</v>
      </c>
      <c r="D63" s="11">
        <f t="shared" si="0"/>
        <v>239805</v>
      </c>
      <c r="E63" s="12">
        <f t="shared" si="1"/>
        <v>0</v>
      </c>
      <c r="F63" s="7"/>
      <c r="G63" s="8" t="str">
        <f>IF(Calculator!G64&gt;0,Calculator!G64,Calculator!H64)</f>
        <v/>
      </c>
      <c r="H63" s="8">
        <f>IF(Calculator!E64="Ice maker, continuous",Calculator!F64,0)</f>
        <v>0</v>
      </c>
      <c r="I63" s="11">
        <f t="shared" si="2"/>
        <v>254405</v>
      </c>
      <c r="J63" s="12">
        <f t="shared" si="3"/>
        <v>0</v>
      </c>
    </row>
    <row r="64" spans="1:10" x14ac:dyDescent="0.25">
      <c r="A64" s="8" t="str">
        <f>Calculator!D65</f>
        <v/>
      </c>
      <c r="B64" s="8" t="str">
        <f>IF(Calculator!G65&gt;0,Calculator!G65,Calculator!H65)</f>
        <v/>
      </c>
      <c r="C64" s="8">
        <f>IF(Calculator!E65="Ice maker, batch",Calculator!F65,0)</f>
        <v>0</v>
      </c>
      <c r="D64" s="11">
        <f t="shared" si="0"/>
        <v>239805</v>
      </c>
      <c r="E64" s="12">
        <f t="shared" si="1"/>
        <v>0</v>
      </c>
      <c r="F64" s="7"/>
      <c r="G64" s="8" t="str">
        <f>IF(Calculator!G65&gt;0,Calculator!G65,Calculator!H65)</f>
        <v/>
      </c>
      <c r="H64" s="8">
        <f>IF(Calculator!E65="Ice maker, continuous",Calculator!F65,0)</f>
        <v>0</v>
      </c>
      <c r="I64" s="11">
        <f t="shared" si="2"/>
        <v>254405</v>
      </c>
      <c r="J64" s="12">
        <f t="shared" si="3"/>
        <v>0</v>
      </c>
    </row>
    <row r="65" spans="1:10" x14ac:dyDescent="0.25">
      <c r="A65" s="8" t="str">
        <f>Calculator!D66</f>
        <v/>
      </c>
      <c r="B65" s="8" t="str">
        <f>IF(Calculator!G66&gt;0,Calculator!G66,Calculator!H66)</f>
        <v/>
      </c>
      <c r="C65" s="8">
        <f>IF(Calculator!E66="Ice maker, batch",Calculator!F66,0)</f>
        <v>0</v>
      </c>
      <c r="D65" s="11">
        <f t="shared" si="0"/>
        <v>239805</v>
      </c>
      <c r="E65" s="12">
        <f t="shared" si="1"/>
        <v>0</v>
      </c>
      <c r="F65" s="7"/>
      <c r="G65" s="8" t="str">
        <f>IF(Calculator!G66&gt;0,Calculator!G66,Calculator!H66)</f>
        <v/>
      </c>
      <c r="H65" s="8">
        <f>IF(Calculator!E66="Ice maker, continuous",Calculator!F66,0)</f>
        <v>0</v>
      </c>
      <c r="I65" s="11">
        <f t="shared" si="2"/>
        <v>254405</v>
      </c>
      <c r="J65" s="12">
        <f t="shared" si="3"/>
        <v>0</v>
      </c>
    </row>
    <row r="66" spans="1:10" x14ac:dyDescent="0.25">
      <c r="A66" s="8" t="str">
        <f>Calculator!D67</f>
        <v/>
      </c>
      <c r="B66" s="8" t="str">
        <f>IF(Calculator!G67&gt;0,Calculator!G67,Calculator!H67)</f>
        <v/>
      </c>
      <c r="C66" s="8">
        <f>IF(Calculator!E67="Ice maker, batch",Calculator!F67,0)</f>
        <v>0</v>
      </c>
      <c r="D66" s="11">
        <f t="shared" si="0"/>
        <v>239805</v>
      </c>
      <c r="E66" s="12">
        <f t="shared" si="1"/>
        <v>0</v>
      </c>
      <c r="F66" s="7"/>
      <c r="G66" s="8" t="str">
        <f>IF(Calculator!G67&gt;0,Calculator!G67,Calculator!H67)</f>
        <v/>
      </c>
      <c r="H66" s="8">
        <f>IF(Calculator!E67="Ice maker, continuous",Calculator!F67,0)</f>
        <v>0</v>
      </c>
      <c r="I66" s="11">
        <f t="shared" si="2"/>
        <v>254405</v>
      </c>
      <c r="J66" s="12">
        <f t="shared" si="3"/>
        <v>0</v>
      </c>
    </row>
    <row r="67" spans="1:10" x14ac:dyDescent="0.25">
      <c r="A67" s="8" t="str">
        <f>Calculator!D68</f>
        <v/>
      </c>
      <c r="B67" s="8" t="str">
        <f>IF(Calculator!G68&gt;0,Calculator!G68,Calculator!H68)</f>
        <v/>
      </c>
      <c r="C67" s="8">
        <f>IF(Calculator!E68="Ice maker, batch",Calculator!F68,0)</f>
        <v>0</v>
      </c>
      <c r="D67" s="11">
        <f t="shared" si="0"/>
        <v>239805</v>
      </c>
      <c r="E67" s="12">
        <f t="shared" si="1"/>
        <v>0</v>
      </c>
      <c r="F67" s="7"/>
      <c r="G67" s="8" t="str">
        <f>IF(Calculator!G68&gt;0,Calculator!G68,Calculator!H68)</f>
        <v/>
      </c>
      <c r="H67" s="8">
        <f>IF(Calculator!E68="Ice maker, continuous",Calculator!F68,0)</f>
        <v>0</v>
      </c>
      <c r="I67" s="11">
        <f t="shared" si="2"/>
        <v>254405</v>
      </c>
      <c r="J67" s="12">
        <f t="shared" si="3"/>
        <v>0</v>
      </c>
    </row>
    <row r="68" spans="1:10" x14ac:dyDescent="0.25">
      <c r="A68" s="8" t="str">
        <f>Calculator!D69</f>
        <v/>
      </c>
      <c r="B68" s="8" t="str">
        <f>IF(Calculator!G69&gt;0,Calculator!G69,Calculator!H69)</f>
        <v/>
      </c>
      <c r="C68" s="8">
        <f>IF(Calculator!E69="Ice maker, batch",Calculator!F69,0)</f>
        <v>0</v>
      </c>
      <c r="D68" s="11">
        <f t="shared" si="0"/>
        <v>239805</v>
      </c>
      <c r="E68" s="12">
        <f t="shared" si="1"/>
        <v>0</v>
      </c>
      <c r="F68" s="7"/>
      <c r="G68" s="8" t="str">
        <f>IF(Calculator!G69&gt;0,Calculator!G69,Calculator!H69)</f>
        <v/>
      </c>
      <c r="H68" s="8">
        <f>IF(Calculator!E69="Ice maker, continuous",Calculator!F69,0)</f>
        <v>0</v>
      </c>
      <c r="I68" s="11">
        <f t="shared" si="2"/>
        <v>254405</v>
      </c>
      <c r="J68" s="12">
        <f t="shared" si="3"/>
        <v>0</v>
      </c>
    </row>
    <row r="69" spans="1:10" x14ac:dyDescent="0.25">
      <c r="A69" s="8" t="str">
        <f>Calculator!D70</f>
        <v/>
      </c>
      <c r="B69" s="8" t="str">
        <f>IF(Calculator!G70&gt;0,Calculator!G70,Calculator!H70)</f>
        <v/>
      </c>
      <c r="C69" s="8">
        <f>IF(Calculator!E70="Ice maker, batch",Calculator!F70,0)</f>
        <v>0</v>
      </c>
      <c r="D69" s="11">
        <f t="shared" si="0"/>
        <v>239805</v>
      </c>
      <c r="E69" s="12">
        <f t="shared" si="1"/>
        <v>0</v>
      </c>
      <c r="F69" s="7"/>
      <c r="G69" s="8" t="str">
        <f>IF(Calculator!G70&gt;0,Calculator!G70,Calculator!H70)</f>
        <v/>
      </c>
      <c r="H69" s="8">
        <f>IF(Calculator!E70="Ice maker, continuous",Calculator!F70,0)</f>
        <v>0</v>
      </c>
      <c r="I69" s="11">
        <f t="shared" si="2"/>
        <v>254405</v>
      </c>
      <c r="J69" s="12">
        <f t="shared" si="3"/>
        <v>0</v>
      </c>
    </row>
    <row r="70" spans="1:10" x14ac:dyDescent="0.25">
      <c r="A70" s="8" t="str">
        <f>Calculator!D71</f>
        <v/>
      </c>
      <c r="B70" s="8" t="str">
        <f>IF(Calculator!G71&gt;0,Calculator!G71,Calculator!H71)</f>
        <v/>
      </c>
      <c r="C70" s="8">
        <f>IF(Calculator!E71="Ice maker, batch",Calculator!F71,0)</f>
        <v>0</v>
      </c>
      <c r="D70" s="11">
        <f t="shared" si="0"/>
        <v>239805</v>
      </c>
      <c r="E70" s="12">
        <f t="shared" si="1"/>
        <v>0</v>
      </c>
      <c r="F70" s="7"/>
      <c r="G70" s="8" t="str">
        <f>IF(Calculator!G71&gt;0,Calculator!G71,Calculator!H71)</f>
        <v/>
      </c>
      <c r="H70" s="8">
        <f>IF(Calculator!E71="Ice maker, continuous",Calculator!F71,0)</f>
        <v>0</v>
      </c>
      <c r="I70" s="11">
        <f t="shared" si="2"/>
        <v>254405</v>
      </c>
      <c r="J70" s="12">
        <f t="shared" si="3"/>
        <v>0</v>
      </c>
    </row>
    <row r="71" spans="1:10" x14ac:dyDescent="0.25">
      <c r="A71" s="8" t="str">
        <f>Calculator!D72</f>
        <v/>
      </c>
      <c r="B71" s="8" t="str">
        <f>IF(Calculator!G72&gt;0,Calculator!G72,Calculator!H72)</f>
        <v/>
      </c>
      <c r="C71" s="8">
        <f>IF(Calculator!E72="Ice maker, batch",Calculator!F72,0)</f>
        <v>0</v>
      </c>
      <c r="D71" s="11">
        <f t="shared" si="0"/>
        <v>239805</v>
      </c>
      <c r="E71" s="12">
        <f t="shared" si="1"/>
        <v>0</v>
      </c>
      <c r="F71" s="7"/>
      <c r="G71" s="8" t="str">
        <f>IF(Calculator!G72&gt;0,Calculator!G72,Calculator!H72)</f>
        <v/>
      </c>
      <c r="H71" s="8">
        <f>IF(Calculator!E72="Ice maker, continuous",Calculator!F72,0)</f>
        <v>0</v>
      </c>
      <c r="I71" s="11">
        <f t="shared" si="2"/>
        <v>254405</v>
      </c>
      <c r="J71" s="12">
        <f t="shared" si="3"/>
        <v>0</v>
      </c>
    </row>
    <row r="72" spans="1:10" x14ac:dyDescent="0.25">
      <c r="A72" s="8" t="str">
        <f>Calculator!D73</f>
        <v/>
      </c>
      <c r="B72" s="8" t="str">
        <f>IF(Calculator!G73&gt;0,Calculator!G73,Calculator!H73)</f>
        <v/>
      </c>
      <c r="C72" s="8">
        <f>IF(Calculator!E73="Ice maker, batch",Calculator!F73,0)</f>
        <v>0</v>
      </c>
      <c r="D72" s="11">
        <f t="shared" si="0"/>
        <v>239805</v>
      </c>
      <c r="E72" s="12">
        <f t="shared" si="1"/>
        <v>0</v>
      </c>
      <c r="F72" s="7"/>
      <c r="G72" s="8" t="str">
        <f>IF(Calculator!G73&gt;0,Calculator!G73,Calculator!H73)</f>
        <v/>
      </c>
      <c r="H72" s="8">
        <f>IF(Calculator!E73="Ice maker, continuous",Calculator!F73,0)</f>
        <v>0</v>
      </c>
      <c r="I72" s="11">
        <f t="shared" si="2"/>
        <v>254405</v>
      </c>
      <c r="J72" s="12">
        <f t="shared" si="3"/>
        <v>0</v>
      </c>
    </row>
    <row r="73" spans="1:10" x14ac:dyDescent="0.25">
      <c r="A73" s="8" t="str">
        <f>Calculator!D74</f>
        <v/>
      </c>
      <c r="B73" s="8" t="str">
        <f>IF(Calculator!G74&gt;0,Calculator!G74,Calculator!H74)</f>
        <v/>
      </c>
      <c r="C73" s="8">
        <f>IF(Calculator!E74="Ice maker, batch",Calculator!F74,0)</f>
        <v>0</v>
      </c>
      <c r="D73" s="11">
        <f t="shared" si="0"/>
        <v>239805</v>
      </c>
      <c r="E73" s="12">
        <f t="shared" si="1"/>
        <v>0</v>
      </c>
      <c r="F73" s="7"/>
      <c r="G73" s="8" t="str">
        <f>IF(Calculator!G74&gt;0,Calculator!G74,Calculator!H74)</f>
        <v/>
      </c>
      <c r="H73" s="8">
        <f>IF(Calculator!E74="Ice maker, continuous",Calculator!F74,0)</f>
        <v>0</v>
      </c>
      <c r="I73" s="11">
        <f t="shared" si="2"/>
        <v>254405</v>
      </c>
      <c r="J73" s="12">
        <f t="shared" si="3"/>
        <v>0</v>
      </c>
    </row>
    <row r="74" spans="1:10" x14ac:dyDescent="0.25">
      <c r="A74" s="8" t="str">
        <f>Calculator!D75</f>
        <v/>
      </c>
      <c r="B74" s="8" t="str">
        <f>IF(Calculator!G75&gt;0,Calculator!G75,Calculator!H75)</f>
        <v/>
      </c>
      <c r="C74" s="8">
        <f>IF(Calculator!E75="Ice maker, batch",Calculator!F75,0)</f>
        <v>0</v>
      </c>
      <c r="D74" s="11">
        <f t="shared" si="0"/>
        <v>239805</v>
      </c>
      <c r="E74" s="12">
        <f t="shared" si="1"/>
        <v>0</v>
      </c>
      <c r="F74" s="7"/>
      <c r="G74" s="8" t="str">
        <f>IF(Calculator!G75&gt;0,Calculator!G75,Calculator!H75)</f>
        <v/>
      </c>
      <c r="H74" s="8">
        <f>IF(Calculator!E75="Ice maker, continuous",Calculator!F75,0)</f>
        <v>0</v>
      </c>
      <c r="I74" s="11">
        <f t="shared" si="2"/>
        <v>254405</v>
      </c>
      <c r="J74" s="12">
        <f t="shared" si="3"/>
        <v>0</v>
      </c>
    </row>
    <row r="75" spans="1:10" x14ac:dyDescent="0.25">
      <c r="A75" s="8" t="str">
        <f>Calculator!D76</f>
        <v/>
      </c>
      <c r="B75" s="8" t="str">
        <f>IF(Calculator!G76&gt;0,Calculator!G76,Calculator!H76)</f>
        <v/>
      </c>
      <c r="C75" s="8">
        <f>IF(Calculator!E76="Ice maker, batch",Calculator!F76,0)</f>
        <v>0</v>
      </c>
      <c r="D75" s="11">
        <f t="shared" si="0"/>
        <v>239805</v>
      </c>
      <c r="E75" s="12">
        <f t="shared" si="1"/>
        <v>0</v>
      </c>
      <c r="F75" s="7"/>
      <c r="G75" s="8" t="str">
        <f>IF(Calculator!G76&gt;0,Calculator!G76,Calculator!H76)</f>
        <v/>
      </c>
      <c r="H75" s="8">
        <f>IF(Calculator!E76="Ice maker, continuous",Calculator!F76,0)</f>
        <v>0</v>
      </c>
      <c r="I75" s="11">
        <f t="shared" si="2"/>
        <v>254405</v>
      </c>
      <c r="J75" s="12">
        <f t="shared" si="3"/>
        <v>0</v>
      </c>
    </row>
    <row r="76" spans="1:10" x14ac:dyDescent="0.25">
      <c r="A76" s="8" t="str">
        <f>Calculator!D77</f>
        <v/>
      </c>
      <c r="B76" s="8" t="str">
        <f>IF(Calculator!G77&gt;0,Calculator!G77,Calculator!H77)</f>
        <v/>
      </c>
      <c r="C76" s="8">
        <f>IF(Calculator!E77="Ice maker, batch",Calculator!F77,0)</f>
        <v>0</v>
      </c>
      <c r="D76" s="11">
        <f t="shared" si="0"/>
        <v>239805</v>
      </c>
      <c r="E76" s="12">
        <f t="shared" si="1"/>
        <v>0</v>
      </c>
      <c r="F76" s="7"/>
      <c r="G76" s="8" t="str">
        <f>IF(Calculator!G77&gt;0,Calculator!G77,Calculator!H77)</f>
        <v/>
      </c>
      <c r="H76" s="8">
        <f>IF(Calculator!E77="Ice maker, continuous",Calculator!F77,0)</f>
        <v>0</v>
      </c>
      <c r="I76" s="11">
        <f t="shared" si="2"/>
        <v>254405</v>
      </c>
      <c r="J76" s="12">
        <f t="shared" si="3"/>
        <v>0</v>
      </c>
    </row>
    <row r="77" spans="1:10" x14ac:dyDescent="0.25">
      <c r="A77" s="8" t="str">
        <f>Calculator!D78</f>
        <v/>
      </c>
      <c r="B77" s="8" t="str">
        <f>IF(Calculator!G78&gt;0,Calculator!G78,Calculator!H78)</f>
        <v/>
      </c>
      <c r="C77" s="8">
        <f>IF(Calculator!E78="Ice maker, batch",Calculator!F78,0)</f>
        <v>0</v>
      </c>
      <c r="D77" s="11">
        <f t="shared" si="0"/>
        <v>239805</v>
      </c>
      <c r="E77" s="12">
        <f t="shared" si="1"/>
        <v>0</v>
      </c>
      <c r="F77" s="7"/>
      <c r="G77" s="8" t="str">
        <f>IF(Calculator!G78&gt;0,Calculator!G78,Calculator!H78)</f>
        <v/>
      </c>
      <c r="H77" s="8">
        <f>IF(Calculator!E78="Ice maker, continuous",Calculator!F78,0)</f>
        <v>0</v>
      </c>
      <c r="I77" s="11">
        <f t="shared" si="2"/>
        <v>254405</v>
      </c>
      <c r="J77" s="12">
        <f t="shared" si="3"/>
        <v>0</v>
      </c>
    </row>
    <row r="78" spans="1:10" x14ac:dyDescent="0.25">
      <c r="A78" s="8" t="str">
        <f>Calculator!D79</f>
        <v/>
      </c>
      <c r="B78" s="8" t="str">
        <f>IF(Calculator!G79&gt;0,Calculator!G79,Calculator!H79)</f>
        <v/>
      </c>
      <c r="C78" s="8">
        <f>IF(Calculator!E79="Ice maker, batch",Calculator!F79,0)</f>
        <v>0</v>
      </c>
      <c r="D78" s="11">
        <f t="shared" ref="D78:D141" si="4">$B$8*OP_DAYS</f>
        <v>239805</v>
      </c>
      <c r="E78" s="12">
        <f t="shared" ref="E78:E141" si="5">IFERROR(B78*C78*D78/GALPERM3,0)</f>
        <v>0</v>
      </c>
      <c r="F78" s="7"/>
      <c r="G78" s="8" t="str">
        <f>IF(Calculator!G79&gt;0,Calculator!G79,Calculator!H79)</f>
        <v/>
      </c>
      <c r="H78" s="8">
        <f>IF(Calculator!E79="Ice maker, continuous",Calculator!F79,0)</f>
        <v>0</v>
      </c>
      <c r="I78" s="11">
        <f t="shared" ref="I78:I141" si="6">$B$9*OP_DAYS</f>
        <v>254405</v>
      </c>
      <c r="J78" s="12">
        <f t="shared" ref="J78:J141" si="7">IFERROR(G78*H78*I78/GALPERM3,0)</f>
        <v>0</v>
      </c>
    </row>
    <row r="79" spans="1:10" x14ac:dyDescent="0.25">
      <c r="A79" s="8" t="str">
        <f>Calculator!D80</f>
        <v/>
      </c>
      <c r="B79" s="8" t="str">
        <f>IF(Calculator!G80&gt;0,Calculator!G80,Calculator!H80)</f>
        <v/>
      </c>
      <c r="C79" s="8">
        <f>IF(Calculator!E80="Ice maker, batch",Calculator!F80,0)</f>
        <v>0</v>
      </c>
      <c r="D79" s="11">
        <f t="shared" si="4"/>
        <v>239805</v>
      </c>
      <c r="E79" s="12">
        <f t="shared" si="5"/>
        <v>0</v>
      </c>
      <c r="F79" s="7"/>
      <c r="G79" s="8" t="str">
        <f>IF(Calculator!G80&gt;0,Calculator!G80,Calculator!H80)</f>
        <v/>
      </c>
      <c r="H79" s="8">
        <f>IF(Calculator!E80="Ice maker, continuous",Calculator!F80,0)</f>
        <v>0</v>
      </c>
      <c r="I79" s="11">
        <f t="shared" si="6"/>
        <v>254405</v>
      </c>
      <c r="J79" s="12">
        <f t="shared" si="7"/>
        <v>0</v>
      </c>
    </row>
    <row r="80" spans="1:10" x14ac:dyDescent="0.25">
      <c r="A80" s="8" t="str">
        <f>Calculator!D81</f>
        <v/>
      </c>
      <c r="B80" s="8" t="str">
        <f>IF(Calculator!G81&gt;0,Calculator!G81,Calculator!H81)</f>
        <v/>
      </c>
      <c r="C80" s="8">
        <f>IF(Calculator!E81="Ice maker, batch",Calculator!F81,0)</f>
        <v>0</v>
      </c>
      <c r="D80" s="11">
        <f t="shared" si="4"/>
        <v>239805</v>
      </c>
      <c r="E80" s="12">
        <f t="shared" si="5"/>
        <v>0</v>
      </c>
      <c r="F80" s="7"/>
      <c r="G80" s="8" t="str">
        <f>IF(Calculator!G81&gt;0,Calculator!G81,Calculator!H81)</f>
        <v/>
      </c>
      <c r="H80" s="8">
        <f>IF(Calculator!E81="Ice maker, continuous",Calculator!F81,0)</f>
        <v>0</v>
      </c>
      <c r="I80" s="11">
        <f t="shared" si="6"/>
        <v>254405</v>
      </c>
      <c r="J80" s="12">
        <f t="shared" si="7"/>
        <v>0</v>
      </c>
    </row>
    <row r="81" spans="1:10" x14ac:dyDescent="0.25">
      <c r="A81" s="8" t="str">
        <f>Calculator!D82</f>
        <v/>
      </c>
      <c r="B81" s="8" t="str">
        <f>IF(Calculator!G82&gt;0,Calculator!G82,Calculator!H82)</f>
        <v/>
      </c>
      <c r="C81" s="8">
        <f>IF(Calculator!E82="Ice maker, batch",Calculator!F82,0)</f>
        <v>0</v>
      </c>
      <c r="D81" s="11">
        <f t="shared" si="4"/>
        <v>239805</v>
      </c>
      <c r="E81" s="12">
        <f t="shared" si="5"/>
        <v>0</v>
      </c>
      <c r="F81" s="7"/>
      <c r="G81" s="8" t="str">
        <f>IF(Calculator!G82&gt;0,Calculator!G82,Calculator!H82)</f>
        <v/>
      </c>
      <c r="H81" s="8">
        <f>IF(Calculator!E82="Ice maker, continuous",Calculator!F82,0)</f>
        <v>0</v>
      </c>
      <c r="I81" s="11">
        <f t="shared" si="6"/>
        <v>254405</v>
      </c>
      <c r="J81" s="12">
        <f t="shared" si="7"/>
        <v>0</v>
      </c>
    </row>
    <row r="82" spans="1:10" x14ac:dyDescent="0.25">
      <c r="A82" s="8" t="str">
        <f>Calculator!D83</f>
        <v/>
      </c>
      <c r="B82" s="8" t="str">
        <f>IF(Calculator!G83&gt;0,Calculator!G83,Calculator!H83)</f>
        <v/>
      </c>
      <c r="C82" s="8">
        <f>IF(Calculator!E83="Ice maker, batch",Calculator!F83,0)</f>
        <v>0</v>
      </c>
      <c r="D82" s="11">
        <f t="shared" si="4"/>
        <v>239805</v>
      </c>
      <c r="E82" s="12">
        <f t="shared" si="5"/>
        <v>0</v>
      </c>
      <c r="F82" s="7"/>
      <c r="G82" s="8" t="str">
        <f>IF(Calculator!G83&gt;0,Calculator!G83,Calculator!H83)</f>
        <v/>
      </c>
      <c r="H82" s="8">
        <f>IF(Calculator!E83="Ice maker, continuous",Calculator!F83,0)</f>
        <v>0</v>
      </c>
      <c r="I82" s="11">
        <f t="shared" si="6"/>
        <v>254405</v>
      </c>
      <c r="J82" s="12">
        <f t="shared" si="7"/>
        <v>0</v>
      </c>
    </row>
    <row r="83" spans="1:10" x14ac:dyDescent="0.25">
      <c r="A83" s="8" t="str">
        <f>Calculator!D84</f>
        <v/>
      </c>
      <c r="B83" s="8" t="str">
        <f>IF(Calculator!G84&gt;0,Calculator!G84,Calculator!H84)</f>
        <v/>
      </c>
      <c r="C83" s="8">
        <f>IF(Calculator!E84="Ice maker, batch",Calculator!F84,0)</f>
        <v>0</v>
      </c>
      <c r="D83" s="11">
        <f t="shared" si="4"/>
        <v>239805</v>
      </c>
      <c r="E83" s="12">
        <f t="shared" si="5"/>
        <v>0</v>
      </c>
      <c r="F83" s="7"/>
      <c r="G83" s="8" t="str">
        <f>IF(Calculator!G84&gt;0,Calculator!G84,Calculator!H84)</f>
        <v/>
      </c>
      <c r="H83" s="8">
        <f>IF(Calculator!E84="Ice maker, continuous",Calculator!F84,0)</f>
        <v>0</v>
      </c>
      <c r="I83" s="11">
        <f t="shared" si="6"/>
        <v>254405</v>
      </c>
      <c r="J83" s="12">
        <f t="shared" si="7"/>
        <v>0</v>
      </c>
    </row>
    <row r="84" spans="1:10" x14ac:dyDescent="0.25">
      <c r="A84" s="8" t="str">
        <f>Calculator!D85</f>
        <v/>
      </c>
      <c r="B84" s="8" t="str">
        <f>IF(Calculator!G85&gt;0,Calculator!G85,Calculator!H85)</f>
        <v/>
      </c>
      <c r="C84" s="8">
        <f>IF(Calculator!E85="Ice maker, batch",Calculator!F85,0)</f>
        <v>0</v>
      </c>
      <c r="D84" s="11">
        <f t="shared" si="4"/>
        <v>239805</v>
      </c>
      <c r="E84" s="12">
        <f t="shared" si="5"/>
        <v>0</v>
      </c>
      <c r="F84" s="7"/>
      <c r="G84" s="8" t="str">
        <f>IF(Calculator!G85&gt;0,Calculator!G85,Calculator!H85)</f>
        <v/>
      </c>
      <c r="H84" s="8">
        <f>IF(Calculator!E85="Ice maker, continuous",Calculator!F85,0)</f>
        <v>0</v>
      </c>
      <c r="I84" s="11">
        <f t="shared" si="6"/>
        <v>254405</v>
      </c>
      <c r="J84" s="12">
        <f t="shared" si="7"/>
        <v>0</v>
      </c>
    </row>
    <row r="85" spans="1:10" x14ac:dyDescent="0.25">
      <c r="A85" s="8" t="str">
        <f>Calculator!D86</f>
        <v/>
      </c>
      <c r="B85" s="8" t="str">
        <f>IF(Calculator!G86&gt;0,Calculator!G86,Calculator!H86)</f>
        <v/>
      </c>
      <c r="C85" s="8">
        <f>IF(Calculator!E86="Ice maker, batch",Calculator!F86,0)</f>
        <v>0</v>
      </c>
      <c r="D85" s="11">
        <f t="shared" si="4"/>
        <v>239805</v>
      </c>
      <c r="E85" s="12">
        <f t="shared" si="5"/>
        <v>0</v>
      </c>
      <c r="F85" s="7"/>
      <c r="G85" s="8" t="str">
        <f>IF(Calculator!G86&gt;0,Calculator!G86,Calculator!H86)</f>
        <v/>
      </c>
      <c r="H85" s="8">
        <f>IF(Calculator!E86="Ice maker, continuous",Calculator!F86,0)</f>
        <v>0</v>
      </c>
      <c r="I85" s="11">
        <f t="shared" si="6"/>
        <v>254405</v>
      </c>
      <c r="J85" s="12">
        <f t="shared" si="7"/>
        <v>0</v>
      </c>
    </row>
    <row r="86" spans="1:10" x14ac:dyDescent="0.25">
      <c r="A86" s="8" t="str">
        <f>Calculator!D87</f>
        <v/>
      </c>
      <c r="B86" s="8" t="str">
        <f>IF(Calculator!G87&gt;0,Calculator!G87,Calculator!H87)</f>
        <v/>
      </c>
      <c r="C86" s="8">
        <f>IF(Calculator!E87="Ice maker, batch",Calculator!F87,0)</f>
        <v>0</v>
      </c>
      <c r="D86" s="11">
        <f t="shared" si="4"/>
        <v>239805</v>
      </c>
      <c r="E86" s="12">
        <f t="shared" si="5"/>
        <v>0</v>
      </c>
      <c r="F86" s="7"/>
      <c r="G86" s="8" t="str">
        <f>IF(Calculator!G87&gt;0,Calculator!G87,Calculator!H87)</f>
        <v/>
      </c>
      <c r="H86" s="8">
        <f>IF(Calculator!E87="Ice maker, continuous",Calculator!F87,0)</f>
        <v>0</v>
      </c>
      <c r="I86" s="11">
        <f t="shared" si="6"/>
        <v>254405</v>
      </c>
      <c r="J86" s="12">
        <f t="shared" si="7"/>
        <v>0</v>
      </c>
    </row>
    <row r="87" spans="1:10" x14ac:dyDescent="0.25">
      <c r="A87" s="8" t="str">
        <f>Calculator!D88</f>
        <v/>
      </c>
      <c r="B87" s="8" t="str">
        <f>IF(Calculator!G88&gt;0,Calculator!G88,Calculator!H88)</f>
        <v/>
      </c>
      <c r="C87" s="8">
        <f>IF(Calculator!E88="Ice maker, batch",Calculator!F88,0)</f>
        <v>0</v>
      </c>
      <c r="D87" s="11">
        <f t="shared" si="4"/>
        <v>239805</v>
      </c>
      <c r="E87" s="12">
        <f t="shared" si="5"/>
        <v>0</v>
      </c>
      <c r="F87" s="7"/>
      <c r="G87" s="8" t="str">
        <f>IF(Calculator!G88&gt;0,Calculator!G88,Calculator!H88)</f>
        <v/>
      </c>
      <c r="H87" s="8">
        <f>IF(Calculator!E88="Ice maker, continuous",Calculator!F88,0)</f>
        <v>0</v>
      </c>
      <c r="I87" s="11">
        <f t="shared" si="6"/>
        <v>254405</v>
      </c>
      <c r="J87" s="12">
        <f t="shared" si="7"/>
        <v>0</v>
      </c>
    </row>
    <row r="88" spans="1:10" x14ac:dyDescent="0.25">
      <c r="A88" s="8" t="str">
        <f>Calculator!D89</f>
        <v/>
      </c>
      <c r="B88" s="8" t="str">
        <f>IF(Calculator!G89&gt;0,Calculator!G89,Calculator!H89)</f>
        <v/>
      </c>
      <c r="C88" s="8">
        <f>IF(Calculator!E89="Ice maker, batch",Calculator!F89,0)</f>
        <v>0</v>
      </c>
      <c r="D88" s="11">
        <f t="shared" si="4"/>
        <v>239805</v>
      </c>
      <c r="E88" s="12">
        <f t="shared" si="5"/>
        <v>0</v>
      </c>
      <c r="F88" s="7"/>
      <c r="G88" s="8" t="str">
        <f>IF(Calculator!G89&gt;0,Calculator!G89,Calculator!H89)</f>
        <v/>
      </c>
      <c r="H88" s="8">
        <f>IF(Calculator!E89="Ice maker, continuous",Calculator!F89,0)</f>
        <v>0</v>
      </c>
      <c r="I88" s="11">
        <f t="shared" si="6"/>
        <v>254405</v>
      </c>
      <c r="J88" s="12">
        <f t="shared" si="7"/>
        <v>0</v>
      </c>
    </row>
    <row r="89" spans="1:10" x14ac:dyDescent="0.25">
      <c r="A89" s="8" t="str">
        <f>Calculator!D90</f>
        <v/>
      </c>
      <c r="B89" s="8" t="str">
        <f>IF(Calculator!G90&gt;0,Calculator!G90,Calculator!H90)</f>
        <v/>
      </c>
      <c r="C89" s="8">
        <f>IF(Calculator!E90="Ice maker, batch",Calculator!F90,0)</f>
        <v>0</v>
      </c>
      <c r="D89" s="11">
        <f t="shared" si="4"/>
        <v>239805</v>
      </c>
      <c r="E89" s="12">
        <f t="shared" si="5"/>
        <v>0</v>
      </c>
      <c r="F89" s="7"/>
      <c r="G89" s="8" t="str">
        <f>IF(Calculator!G90&gt;0,Calculator!G90,Calculator!H90)</f>
        <v/>
      </c>
      <c r="H89" s="8">
        <f>IF(Calculator!E90="Ice maker, continuous",Calculator!F90,0)</f>
        <v>0</v>
      </c>
      <c r="I89" s="11">
        <f t="shared" si="6"/>
        <v>254405</v>
      </c>
      <c r="J89" s="12">
        <f t="shared" si="7"/>
        <v>0</v>
      </c>
    </row>
    <row r="90" spans="1:10" x14ac:dyDescent="0.25">
      <c r="A90" s="8" t="str">
        <f>Calculator!D91</f>
        <v/>
      </c>
      <c r="B90" s="8" t="str">
        <f>IF(Calculator!G91&gt;0,Calculator!G91,Calculator!H91)</f>
        <v/>
      </c>
      <c r="C90" s="8">
        <f>IF(Calculator!E91="Ice maker, batch",Calculator!F91,0)</f>
        <v>0</v>
      </c>
      <c r="D90" s="11">
        <f t="shared" si="4"/>
        <v>239805</v>
      </c>
      <c r="E90" s="12">
        <f t="shared" si="5"/>
        <v>0</v>
      </c>
      <c r="F90" s="7"/>
      <c r="G90" s="8" t="str">
        <f>IF(Calculator!G91&gt;0,Calculator!G91,Calculator!H91)</f>
        <v/>
      </c>
      <c r="H90" s="8">
        <f>IF(Calculator!E91="Ice maker, continuous",Calculator!F91,0)</f>
        <v>0</v>
      </c>
      <c r="I90" s="11">
        <f t="shared" si="6"/>
        <v>254405</v>
      </c>
      <c r="J90" s="12">
        <f t="shared" si="7"/>
        <v>0</v>
      </c>
    </row>
    <row r="91" spans="1:10" x14ac:dyDescent="0.25">
      <c r="A91" s="8" t="str">
        <f>Calculator!D92</f>
        <v/>
      </c>
      <c r="B91" s="8" t="str">
        <f>IF(Calculator!G92&gt;0,Calculator!G92,Calculator!H92)</f>
        <v/>
      </c>
      <c r="C91" s="8">
        <f>IF(Calculator!E92="Ice maker, batch",Calculator!F92,0)</f>
        <v>0</v>
      </c>
      <c r="D91" s="11">
        <f t="shared" si="4"/>
        <v>239805</v>
      </c>
      <c r="E91" s="12">
        <f t="shared" si="5"/>
        <v>0</v>
      </c>
      <c r="F91" s="7"/>
      <c r="G91" s="8" t="str">
        <f>IF(Calculator!G92&gt;0,Calculator!G92,Calculator!H92)</f>
        <v/>
      </c>
      <c r="H91" s="8">
        <f>IF(Calculator!E92="Ice maker, continuous",Calculator!F92,0)</f>
        <v>0</v>
      </c>
      <c r="I91" s="11">
        <f t="shared" si="6"/>
        <v>254405</v>
      </c>
      <c r="J91" s="12">
        <f t="shared" si="7"/>
        <v>0</v>
      </c>
    </row>
    <row r="92" spans="1:10" x14ac:dyDescent="0.25">
      <c r="A92" s="8" t="str">
        <f>Calculator!D93</f>
        <v/>
      </c>
      <c r="B92" s="8" t="str">
        <f>IF(Calculator!G93&gt;0,Calculator!G93,Calculator!H93)</f>
        <v/>
      </c>
      <c r="C92" s="8">
        <f>IF(Calculator!E93="Ice maker, batch",Calculator!F93,0)</f>
        <v>0</v>
      </c>
      <c r="D92" s="11">
        <f t="shared" si="4"/>
        <v>239805</v>
      </c>
      <c r="E92" s="12">
        <f t="shared" si="5"/>
        <v>0</v>
      </c>
      <c r="F92" s="7"/>
      <c r="G92" s="8" t="str">
        <f>IF(Calculator!G93&gt;0,Calculator!G93,Calculator!H93)</f>
        <v/>
      </c>
      <c r="H92" s="8">
        <f>IF(Calculator!E93="Ice maker, continuous",Calculator!F93,0)</f>
        <v>0</v>
      </c>
      <c r="I92" s="11">
        <f t="shared" si="6"/>
        <v>254405</v>
      </c>
      <c r="J92" s="12">
        <f t="shared" si="7"/>
        <v>0</v>
      </c>
    </row>
    <row r="93" spans="1:10" x14ac:dyDescent="0.25">
      <c r="A93" s="8" t="str">
        <f>Calculator!D94</f>
        <v/>
      </c>
      <c r="B93" s="8" t="str">
        <f>IF(Calculator!G94&gt;0,Calculator!G94,Calculator!H94)</f>
        <v/>
      </c>
      <c r="C93" s="8">
        <f>IF(Calculator!E94="Ice maker, batch",Calculator!F94,0)</f>
        <v>0</v>
      </c>
      <c r="D93" s="11">
        <f t="shared" si="4"/>
        <v>239805</v>
      </c>
      <c r="E93" s="12">
        <f t="shared" si="5"/>
        <v>0</v>
      </c>
      <c r="F93" s="7"/>
      <c r="G93" s="8" t="str">
        <f>IF(Calculator!G94&gt;0,Calculator!G94,Calculator!H94)</f>
        <v/>
      </c>
      <c r="H93" s="8">
        <f>IF(Calculator!E94="Ice maker, continuous",Calculator!F94,0)</f>
        <v>0</v>
      </c>
      <c r="I93" s="11">
        <f t="shared" si="6"/>
        <v>254405</v>
      </c>
      <c r="J93" s="12">
        <f t="shared" si="7"/>
        <v>0</v>
      </c>
    </row>
    <row r="94" spans="1:10" x14ac:dyDescent="0.25">
      <c r="A94" s="8" t="str">
        <f>Calculator!D95</f>
        <v/>
      </c>
      <c r="B94" s="8" t="str">
        <f>IF(Calculator!G95&gt;0,Calculator!G95,Calculator!H95)</f>
        <v/>
      </c>
      <c r="C94" s="8">
        <f>IF(Calculator!E95="Ice maker, batch",Calculator!F95,0)</f>
        <v>0</v>
      </c>
      <c r="D94" s="11">
        <f t="shared" si="4"/>
        <v>239805</v>
      </c>
      <c r="E94" s="12">
        <f t="shared" si="5"/>
        <v>0</v>
      </c>
      <c r="F94" s="7"/>
      <c r="G94" s="8" t="str">
        <f>IF(Calculator!G95&gt;0,Calculator!G95,Calculator!H95)</f>
        <v/>
      </c>
      <c r="H94" s="8">
        <f>IF(Calculator!E95="Ice maker, continuous",Calculator!F95,0)</f>
        <v>0</v>
      </c>
      <c r="I94" s="11">
        <f t="shared" si="6"/>
        <v>254405</v>
      </c>
      <c r="J94" s="12">
        <f t="shared" si="7"/>
        <v>0</v>
      </c>
    </row>
    <row r="95" spans="1:10" x14ac:dyDescent="0.25">
      <c r="A95" s="8" t="str">
        <f>Calculator!D96</f>
        <v/>
      </c>
      <c r="B95" s="8" t="str">
        <f>IF(Calculator!G96&gt;0,Calculator!G96,Calculator!H96)</f>
        <v/>
      </c>
      <c r="C95" s="8">
        <f>IF(Calculator!E96="Ice maker, batch",Calculator!F96,0)</f>
        <v>0</v>
      </c>
      <c r="D95" s="11">
        <f t="shared" si="4"/>
        <v>239805</v>
      </c>
      <c r="E95" s="12">
        <f t="shared" si="5"/>
        <v>0</v>
      </c>
      <c r="F95" s="7"/>
      <c r="G95" s="8" t="str">
        <f>IF(Calculator!G96&gt;0,Calculator!G96,Calculator!H96)</f>
        <v/>
      </c>
      <c r="H95" s="8">
        <f>IF(Calculator!E96="Ice maker, continuous",Calculator!F96,0)</f>
        <v>0</v>
      </c>
      <c r="I95" s="11">
        <f t="shared" si="6"/>
        <v>254405</v>
      </c>
      <c r="J95" s="12">
        <f t="shared" si="7"/>
        <v>0</v>
      </c>
    </row>
    <row r="96" spans="1:10" x14ac:dyDescent="0.25">
      <c r="A96" s="8" t="str">
        <f>Calculator!D97</f>
        <v/>
      </c>
      <c r="B96" s="8" t="str">
        <f>IF(Calculator!G97&gt;0,Calculator!G97,Calculator!H97)</f>
        <v/>
      </c>
      <c r="C96" s="8">
        <f>IF(Calculator!E97="Ice maker, batch",Calculator!F97,0)</f>
        <v>0</v>
      </c>
      <c r="D96" s="11">
        <f t="shared" si="4"/>
        <v>239805</v>
      </c>
      <c r="E96" s="12">
        <f t="shared" si="5"/>
        <v>0</v>
      </c>
      <c r="F96" s="7"/>
      <c r="G96" s="8" t="str">
        <f>IF(Calculator!G97&gt;0,Calculator!G97,Calculator!H97)</f>
        <v/>
      </c>
      <c r="H96" s="8">
        <f>IF(Calculator!E97="Ice maker, continuous",Calculator!F97,0)</f>
        <v>0</v>
      </c>
      <c r="I96" s="11">
        <f t="shared" si="6"/>
        <v>254405</v>
      </c>
      <c r="J96" s="12">
        <f t="shared" si="7"/>
        <v>0</v>
      </c>
    </row>
    <row r="97" spans="1:10" x14ac:dyDescent="0.25">
      <c r="A97" s="8" t="str">
        <f>Calculator!D98</f>
        <v/>
      </c>
      <c r="B97" s="8" t="str">
        <f>IF(Calculator!G98&gt;0,Calculator!G98,Calculator!H98)</f>
        <v/>
      </c>
      <c r="C97" s="8">
        <f>IF(Calculator!E98="Ice maker, batch",Calculator!F98,0)</f>
        <v>0</v>
      </c>
      <c r="D97" s="11">
        <f t="shared" si="4"/>
        <v>239805</v>
      </c>
      <c r="E97" s="12">
        <f t="shared" si="5"/>
        <v>0</v>
      </c>
      <c r="F97" s="7"/>
      <c r="G97" s="8" t="str">
        <f>IF(Calculator!G98&gt;0,Calculator!G98,Calculator!H98)</f>
        <v/>
      </c>
      <c r="H97" s="8">
        <f>IF(Calculator!E98="Ice maker, continuous",Calculator!F98,0)</f>
        <v>0</v>
      </c>
      <c r="I97" s="11">
        <f t="shared" si="6"/>
        <v>254405</v>
      </c>
      <c r="J97" s="12">
        <f t="shared" si="7"/>
        <v>0</v>
      </c>
    </row>
    <row r="98" spans="1:10" x14ac:dyDescent="0.25">
      <c r="A98" s="8" t="str">
        <f>Calculator!D99</f>
        <v/>
      </c>
      <c r="B98" s="8" t="str">
        <f>IF(Calculator!G99&gt;0,Calculator!G99,Calculator!H99)</f>
        <v/>
      </c>
      <c r="C98" s="8">
        <f>IF(Calculator!E99="Ice maker, batch",Calculator!F99,0)</f>
        <v>0</v>
      </c>
      <c r="D98" s="11">
        <f t="shared" si="4"/>
        <v>239805</v>
      </c>
      <c r="E98" s="12">
        <f t="shared" si="5"/>
        <v>0</v>
      </c>
      <c r="F98" s="7"/>
      <c r="G98" s="8" t="str">
        <f>IF(Calculator!G99&gt;0,Calculator!G99,Calculator!H99)</f>
        <v/>
      </c>
      <c r="H98" s="8">
        <f>IF(Calculator!E99="Ice maker, continuous",Calculator!F99,0)</f>
        <v>0</v>
      </c>
      <c r="I98" s="11">
        <f t="shared" si="6"/>
        <v>254405</v>
      </c>
      <c r="J98" s="12">
        <f t="shared" si="7"/>
        <v>0</v>
      </c>
    </row>
    <row r="99" spans="1:10" x14ac:dyDescent="0.25">
      <c r="A99" s="8" t="str">
        <f>Calculator!D100</f>
        <v/>
      </c>
      <c r="B99" s="8" t="str">
        <f>IF(Calculator!G100&gt;0,Calculator!G100,Calculator!H100)</f>
        <v/>
      </c>
      <c r="C99" s="8">
        <f>IF(Calculator!E100="Ice maker, batch",Calculator!F100,0)</f>
        <v>0</v>
      </c>
      <c r="D99" s="11">
        <f t="shared" si="4"/>
        <v>239805</v>
      </c>
      <c r="E99" s="12">
        <f t="shared" si="5"/>
        <v>0</v>
      </c>
      <c r="F99" s="7"/>
      <c r="G99" s="8" t="str">
        <f>IF(Calculator!G100&gt;0,Calculator!G100,Calculator!H100)</f>
        <v/>
      </c>
      <c r="H99" s="8">
        <f>IF(Calculator!E100="Ice maker, continuous",Calculator!F100,0)</f>
        <v>0</v>
      </c>
      <c r="I99" s="11">
        <f t="shared" si="6"/>
        <v>254405</v>
      </c>
      <c r="J99" s="12">
        <f t="shared" si="7"/>
        <v>0</v>
      </c>
    </row>
    <row r="100" spans="1:10" x14ac:dyDescent="0.25">
      <c r="A100" s="8" t="str">
        <f>Calculator!D101</f>
        <v/>
      </c>
      <c r="B100" s="8" t="str">
        <f>IF(Calculator!G101&gt;0,Calculator!G101,Calculator!H101)</f>
        <v/>
      </c>
      <c r="C100" s="8">
        <f>IF(Calculator!E101="Ice maker, batch",Calculator!F101,0)</f>
        <v>0</v>
      </c>
      <c r="D100" s="11">
        <f t="shared" si="4"/>
        <v>239805</v>
      </c>
      <c r="E100" s="12">
        <f t="shared" si="5"/>
        <v>0</v>
      </c>
      <c r="F100" s="7"/>
      <c r="G100" s="8" t="str">
        <f>IF(Calculator!G101&gt;0,Calculator!G101,Calculator!H101)</f>
        <v/>
      </c>
      <c r="H100" s="8">
        <f>IF(Calculator!E101="Ice maker, continuous",Calculator!F101,0)</f>
        <v>0</v>
      </c>
      <c r="I100" s="11">
        <f t="shared" si="6"/>
        <v>254405</v>
      </c>
      <c r="J100" s="12">
        <f t="shared" si="7"/>
        <v>0</v>
      </c>
    </row>
    <row r="101" spans="1:10" x14ac:dyDescent="0.25">
      <c r="A101" s="8" t="str">
        <f>Calculator!D102</f>
        <v/>
      </c>
      <c r="B101" s="8" t="str">
        <f>IF(Calculator!G102&gt;0,Calculator!G102,Calculator!H102)</f>
        <v/>
      </c>
      <c r="C101" s="8">
        <f>IF(Calculator!E102="Ice maker, batch",Calculator!F102,0)</f>
        <v>0</v>
      </c>
      <c r="D101" s="11">
        <f t="shared" si="4"/>
        <v>239805</v>
      </c>
      <c r="E101" s="12">
        <f t="shared" si="5"/>
        <v>0</v>
      </c>
      <c r="F101" s="7"/>
      <c r="G101" s="8" t="str">
        <f>IF(Calculator!G102&gt;0,Calculator!G102,Calculator!H102)</f>
        <v/>
      </c>
      <c r="H101" s="8">
        <f>IF(Calculator!E102="Ice maker, continuous",Calculator!F102,0)</f>
        <v>0</v>
      </c>
      <c r="I101" s="11">
        <f t="shared" si="6"/>
        <v>254405</v>
      </c>
      <c r="J101" s="12">
        <f t="shared" si="7"/>
        <v>0</v>
      </c>
    </row>
    <row r="102" spans="1:10" x14ac:dyDescent="0.25">
      <c r="A102" s="8" t="str">
        <f>Calculator!D103</f>
        <v/>
      </c>
      <c r="B102" s="8" t="str">
        <f>IF(Calculator!G103&gt;0,Calculator!G103,Calculator!H103)</f>
        <v/>
      </c>
      <c r="C102" s="8">
        <f>IF(Calculator!E103="Ice maker, batch",Calculator!F103,0)</f>
        <v>0</v>
      </c>
      <c r="D102" s="11">
        <f t="shared" si="4"/>
        <v>239805</v>
      </c>
      <c r="E102" s="12">
        <f t="shared" si="5"/>
        <v>0</v>
      </c>
      <c r="F102" s="7"/>
      <c r="G102" s="8" t="str">
        <f>IF(Calculator!G103&gt;0,Calculator!G103,Calculator!H103)</f>
        <v/>
      </c>
      <c r="H102" s="8">
        <f>IF(Calculator!E103="Ice maker, continuous",Calculator!F103,0)</f>
        <v>0</v>
      </c>
      <c r="I102" s="11">
        <f t="shared" si="6"/>
        <v>254405</v>
      </c>
      <c r="J102" s="12">
        <f t="shared" si="7"/>
        <v>0</v>
      </c>
    </row>
    <row r="103" spans="1:10" x14ac:dyDescent="0.25">
      <c r="A103" s="8" t="str">
        <f>Calculator!D104</f>
        <v/>
      </c>
      <c r="B103" s="8" t="str">
        <f>IF(Calculator!G104&gt;0,Calculator!G104,Calculator!H104)</f>
        <v/>
      </c>
      <c r="C103" s="8">
        <f>IF(Calculator!E104="Ice maker, batch",Calculator!F104,0)</f>
        <v>0</v>
      </c>
      <c r="D103" s="11">
        <f t="shared" si="4"/>
        <v>239805</v>
      </c>
      <c r="E103" s="12">
        <f t="shared" si="5"/>
        <v>0</v>
      </c>
      <c r="F103" s="7"/>
      <c r="G103" s="8" t="str">
        <f>IF(Calculator!G104&gt;0,Calculator!G104,Calculator!H104)</f>
        <v/>
      </c>
      <c r="H103" s="8">
        <f>IF(Calculator!E104="Ice maker, continuous",Calculator!F104,0)</f>
        <v>0</v>
      </c>
      <c r="I103" s="11">
        <f t="shared" si="6"/>
        <v>254405</v>
      </c>
      <c r="J103" s="12">
        <f t="shared" si="7"/>
        <v>0</v>
      </c>
    </row>
    <row r="104" spans="1:10" x14ac:dyDescent="0.25">
      <c r="A104" s="8" t="str">
        <f>Calculator!D105</f>
        <v/>
      </c>
      <c r="B104" s="8" t="str">
        <f>IF(Calculator!G105&gt;0,Calculator!G105,Calculator!H105)</f>
        <v/>
      </c>
      <c r="C104" s="8">
        <f>IF(Calculator!E105="Ice maker, batch",Calculator!F105,0)</f>
        <v>0</v>
      </c>
      <c r="D104" s="11">
        <f t="shared" si="4"/>
        <v>239805</v>
      </c>
      <c r="E104" s="12">
        <f t="shared" si="5"/>
        <v>0</v>
      </c>
      <c r="F104" s="7"/>
      <c r="G104" s="8" t="str">
        <f>IF(Calculator!G105&gt;0,Calculator!G105,Calculator!H105)</f>
        <v/>
      </c>
      <c r="H104" s="8">
        <f>IF(Calculator!E105="Ice maker, continuous",Calculator!F105,0)</f>
        <v>0</v>
      </c>
      <c r="I104" s="11">
        <f t="shared" si="6"/>
        <v>254405</v>
      </c>
      <c r="J104" s="12">
        <f t="shared" si="7"/>
        <v>0</v>
      </c>
    </row>
    <row r="105" spans="1:10" x14ac:dyDescent="0.25">
      <c r="A105" s="8" t="str">
        <f>Calculator!D106</f>
        <v/>
      </c>
      <c r="B105" s="8" t="str">
        <f>IF(Calculator!G106&gt;0,Calculator!G106,Calculator!H106)</f>
        <v/>
      </c>
      <c r="C105" s="8">
        <f>IF(Calculator!E106="Ice maker, batch",Calculator!F106,0)</f>
        <v>0</v>
      </c>
      <c r="D105" s="11">
        <f t="shared" si="4"/>
        <v>239805</v>
      </c>
      <c r="E105" s="12">
        <f t="shared" si="5"/>
        <v>0</v>
      </c>
      <c r="F105" s="7"/>
      <c r="G105" s="8" t="str">
        <f>IF(Calculator!G106&gt;0,Calculator!G106,Calculator!H106)</f>
        <v/>
      </c>
      <c r="H105" s="8">
        <f>IF(Calculator!E106="Ice maker, continuous",Calculator!F106,0)</f>
        <v>0</v>
      </c>
      <c r="I105" s="11">
        <f t="shared" si="6"/>
        <v>254405</v>
      </c>
      <c r="J105" s="12">
        <f t="shared" si="7"/>
        <v>0</v>
      </c>
    </row>
    <row r="106" spans="1:10" x14ac:dyDescent="0.25">
      <c r="A106" s="8" t="str">
        <f>Calculator!D107</f>
        <v/>
      </c>
      <c r="B106" s="8" t="str">
        <f>IF(Calculator!G107&gt;0,Calculator!G107,Calculator!H107)</f>
        <v/>
      </c>
      <c r="C106" s="8">
        <f>IF(Calculator!E107="Ice maker, batch",Calculator!F107,0)</f>
        <v>0</v>
      </c>
      <c r="D106" s="11">
        <f t="shared" si="4"/>
        <v>239805</v>
      </c>
      <c r="E106" s="12">
        <f t="shared" si="5"/>
        <v>0</v>
      </c>
      <c r="F106" s="7"/>
      <c r="G106" s="8" t="str">
        <f>IF(Calculator!G107&gt;0,Calculator!G107,Calculator!H107)</f>
        <v/>
      </c>
      <c r="H106" s="8">
        <f>IF(Calculator!E107="Ice maker, continuous",Calculator!F107,0)</f>
        <v>0</v>
      </c>
      <c r="I106" s="11">
        <f t="shared" si="6"/>
        <v>254405</v>
      </c>
      <c r="J106" s="12">
        <f t="shared" si="7"/>
        <v>0</v>
      </c>
    </row>
    <row r="107" spans="1:10" x14ac:dyDescent="0.25">
      <c r="A107" s="8" t="str">
        <f>Calculator!D108</f>
        <v/>
      </c>
      <c r="B107" s="8" t="str">
        <f>IF(Calculator!G108&gt;0,Calculator!G108,Calculator!H108)</f>
        <v/>
      </c>
      <c r="C107" s="8">
        <f>IF(Calculator!E108="Ice maker, batch",Calculator!F108,0)</f>
        <v>0</v>
      </c>
      <c r="D107" s="11">
        <f t="shared" si="4"/>
        <v>239805</v>
      </c>
      <c r="E107" s="12">
        <f t="shared" si="5"/>
        <v>0</v>
      </c>
      <c r="F107" s="7"/>
      <c r="G107" s="8" t="str">
        <f>IF(Calculator!G108&gt;0,Calculator!G108,Calculator!H108)</f>
        <v/>
      </c>
      <c r="H107" s="8">
        <f>IF(Calculator!E108="Ice maker, continuous",Calculator!F108,0)</f>
        <v>0</v>
      </c>
      <c r="I107" s="11">
        <f t="shared" si="6"/>
        <v>254405</v>
      </c>
      <c r="J107" s="12">
        <f t="shared" si="7"/>
        <v>0</v>
      </c>
    </row>
    <row r="108" spans="1:10" x14ac:dyDescent="0.25">
      <c r="A108" s="8" t="str">
        <f>Calculator!D109</f>
        <v/>
      </c>
      <c r="B108" s="8" t="str">
        <f>IF(Calculator!G109&gt;0,Calculator!G109,Calculator!H109)</f>
        <v/>
      </c>
      <c r="C108" s="8">
        <f>IF(Calculator!E109="Ice maker, batch",Calculator!F109,0)</f>
        <v>0</v>
      </c>
      <c r="D108" s="11">
        <f t="shared" si="4"/>
        <v>239805</v>
      </c>
      <c r="E108" s="12">
        <f t="shared" si="5"/>
        <v>0</v>
      </c>
      <c r="F108" s="7"/>
      <c r="G108" s="8" t="str">
        <f>IF(Calculator!G109&gt;0,Calculator!G109,Calculator!H109)</f>
        <v/>
      </c>
      <c r="H108" s="8">
        <f>IF(Calculator!E109="Ice maker, continuous",Calculator!F109,0)</f>
        <v>0</v>
      </c>
      <c r="I108" s="11">
        <f t="shared" si="6"/>
        <v>254405</v>
      </c>
      <c r="J108" s="12">
        <f t="shared" si="7"/>
        <v>0</v>
      </c>
    </row>
    <row r="109" spans="1:10" x14ac:dyDescent="0.25">
      <c r="A109" s="8" t="str">
        <f>Calculator!D110</f>
        <v/>
      </c>
      <c r="B109" s="8" t="str">
        <f>IF(Calculator!G110&gt;0,Calculator!G110,Calculator!H110)</f>
        <v/>
      </c>
      <c r="C109" s="8">
        <f>IF(Calculator!E110="Ice maker, batch",Calculator!F110,0)</f>
        <v>0</v>
      </c>
      <c r="D109" s="11">
        <f t="shared" si="4"/>
        <v>239805</v>
      </c>
      <c r="E109" s="12">
        <f t="shared" si="5"/>
        <v>0</v>
      </c>
      <c r="F109" s="7"/>
      <c r="G109" s="8" t="str">
        <f>IF(Calculator!G110&gt;0,Calculator!G110,Calculator!H110)</f>
        <v/>
      </c>
      <c r="H109" s="8">
        <f>IF(Calculator!E110="Ice maker, continuous",Calculator!F110,0)</f>
        <v>0</v>
      </c>
      <c r="I109" s="11">
        <f t="shared" si="6"/>
        <v>254405</v>
      </c>
      <c r="J109" s="12">
        <f t="shared" si="7"/>
        <v>0</v>
      </c>
    </row>
    <row r="110" spans="1:10" x14ac:dyDescent="0.25">
      <c r="A110" s="8" t="str">
        <f>Calculator!D111</f>
        <v/>
      </c>
      <c r="B110" s="8" t="str">
        <f>IF(Calculator!G111&gt;0,Calculator!G111,Calculator!H111)</f>
        <v/>
      </c>
      <c r="C110" s="8">
        <f>IF(Calculator!E111="Ice maker, batch",Calculator!F111,0)</f>
        <v>0</v>
      </c>
      <c r="D110" s="11">
        <f t="shared" si="4"/>
        <v>239805</v>
      </c>
      <c r="E110" s="12">
        <f t="shared" si="5"/>
        <v>0</v>
      </c>
      <c r="F110" s="7"/>
      <c r="G110" s="8" t="str">
        <f>IF(Calculator!G111&gt;0,Calculator!G111,Calculator!H111)</f>
        <v/>
      </c>
      <c r="H110" s="8">
        <f>IF(Calculator!E111="Ice maker, continuous",Calculator!F111,0)</f>
        <v>0</v>
      </c>
      <c r="I110" s="11">
        <f t="shared" si="6"/>
        <v>254405</v>
      </c>
      <c r="J110" s="12">
        <f t="shared" si="7"/>
        <v>0</v>
      </c>
    </row>
    <row r="111" spans="1:10" x14ac:dyDescent="0.25">
      <c r="A111" s="8" t="str">
        <f>Calculator!D112</f>
        <v/>
      </c>
      <c r="B111" s="8" t="str">
        <f>IF(Calculator!G112&gt;0,Calculator!G112,Calculator!H112)</f>
        <v/>
      </c>
      <c r="C111" s="8">
        <f>IF(Calculator!E112="Ice maker, batch",Calculator!F112,0)</f>
        <v>0</v>
      </c>
      <c r="D111" s="11">
        <f t="shared" si="4"/>
        <v>239805</v>
      </c>
      <c r="E111" s="12">
        <f t="shared" si="5"/>
        <v>0</v>
      </c>
      <c r="F111" s="7"/>
      <c r="G111" s="8" t="str">
        <f>IF(Calculator!G112&gt;0,Calculator!G112,Calculator!H112)</f>
        <v/>
      </c>
      <c r="H111" s="8">
        <f>IF(Calculator!E112="Ice maker, continuous",Calculator!F112,0)</f>
        <v>0</v>
      </c>
      <c r="I111" s="11">
        <f t="shared" si="6"/>
        <v>254405</v>
      </c>
      <c r="J111" s="12">
        <f t="shared" si="7"/>
        <v>0</v>
      </c>
    </row>
    <row r="112" spans="1:10" x14ac:dyDescent="0.25">
      <c r="A112" s="8" t="str">
        <f>Calculator!D113</f>
        <v/>
      </c>
      <c r="B112" s="8" t="str">
        <f>IF(Calculator!G113&gt;0,Calculator!G113,Calculator!H113)</f>
        <v/>
      </c>
      <c r="C112" s="8">
        <f>IF(Calculator!E113="Ice maker, batch",Calculator!F113,0)</f>
        <v>0</v>
      </c>
      <c r="D112" s="11">
        <f t="shared" si="4"/>
        <v>239805</v>
      </c>
      <c r="E112" s="12">
        <f t="shared" si="5"/>
        <v>0</v>
      </c>
      <c r="F112" s="7"/>
      <c r="G112" s="8" t="str">
        <f>IF(Calculator!G113&gt;0,Calculator!G113,Calculator!H113)</f>
        <v/>
      </c>
      <c r="H112" s="8">
        <f>IF(Calculator!E113="Ice maker, continuous",Calculator!F113,0)</f>
        <v>0</v>
      </c>
      <c r="I112" s="11">
        <f t="shared" si="6"/>
        <v>254405</v>
      </c>
      <c r="J112" s="12">
        <f t="shared" si="7"/>
        <v>0</v>
      </c>
    </row>
    <row r="113" spans="1:10" x14ac:dyDescent="0.25">
      <c r="A113" s="8" t="str">
        <f>Calculator!D114</f>
        <v/>
      </c>
      <c r="B113" s="8" t="str">
        <f>IF(Calculator!G114&gt;0,Calculator!G114,Calculator!H114)</f>
        <v/>
      </c>
      <c r="C113" s="8">
        <f>IF(Calculator!E114="Ice maker, batch",Calculator!F114,0)</f>
        <v>0</v>
      </c>
      <c r="D113" s="11">
        <f t="shared" si="4"/>
        <v>239805</v>
      </c>
      <c r="E113" s="12">
        <f t="shared" si="5"/>
        <v>0</v>
      </c>
      <c r="F113" s="7"/>
      <c r="G113" s="8" t="str">
        <f>IF(Calculator!G114&gt;0,Calculator!G114,Calculator!H114)</f>
        <v/>
      </c>
      <c r="H113" s="8">
        <f>IF(Calculator!E114="Ice maker, continuous",Calculator!F114,0)</f>
        <v>0</v>
      </c>
      <c r="I113" s="11">
        <f t="shared" si="6"/>
        <v>254405</v>
      </c>
      <c r="J113" s="12">
        <f t="shared" si="7"/>
        <v>0</v>
      </c>
    </row>
    <row r="114" spans="1:10" x14ac:dyDescent="0.25">
      <c r="A114" s="8" t="str">
        <f>Calculator!D115</f>
        <v/>
      </c>
      <c r="B114" s="8" t="str">
        <f>IF(Calculator!G115&gt;0,Calculator!G115,Calculator!H115)</f>
        <v/>
      </c>
      <c r="C114" s="8">
        <f>IF(Calculator!E115="Ice maker, batch",Calculator!F115,0)</f>
        <v>0</v>
      </c>
      <c r="D114" s="11">
        <f t="shared" si="4"/>
        <v>239805</v>
      </c>
      <c r="E114" s="12">
        <f t="shared" si="5"/>
        <v>0</v>
      </c>
      <c r="F114" s="7"/>
      <c r="G114" s="8" t="str">
        <f>IF(Calculator!G115&gt;0,Calculator!G115,Calculator!H115)</f>
        <v/>
      </c>
      <c r="H114" s="8">
        <f>IF(Calculator!E115="Ice maker, continuous",Calculator!F115,0)</f>
        <v>0</v>
      </c>
      <c r="I114" s="11">
        <f t="shared" si="6"/>
        <v>254405</v>
      </c>
      <c r="J114" s="12">
        <f t="shared" si="7"/>
        <v>0</v>
      </c>
    </row>
    <row r="115" spans="1:10" x14ac:dyDescent="0.25">
      <c r="A115" s="8" t="str">
        <f>Calculator!D116</f>
        <v/>
      </c>
      <c r="B115" s="8" t="str">
        <f>IF(Calculator!G116&gt;0,Calculator!G116,Calculator!H116)</f>
        <v/>
      </c>
      <c r="C115" s="8">
        <f>IF(Calculator!E116="Ice maker, batch",Calculator!F116,0)</f>
        <v>0</v>
      </c>
      <c r="D115" s="11">
        <f t="shared" si="4"/>
        <v>239805</v>
      </c>
      <c r="E115" s="12">
        <f t="shared" si="5"/>
        <v>0</v>
      </c>
      <c r="F115" s="7"/>
      <c r="G115" s="8" t="str">
        <f>IF(Calculator!G116&gt;0,Calculator!G116,Calculator!H116)</f>
        <v/>
      </c>
      <c r="H115" s="8">
        <f>IF(Calculator!E116="Ice maker, continuous",Calculator!F116,0)</f>
        <v>0</v>
      </c>
      <c r="I115" s="11">
        <f t="shared" si="6"/>
        <v>254405</v>
      </c>
      <c r="J115" s="12">
        <f t="shared" si="7"/>
        <v>0</v>
      </c>
    </row>
    <row r="116" spans="1:10" x14ac:dyDescent="0.25">
      <c r="A116" s="8" t="str">
        <f>Calculator!D117</f>
        <v/>
      </c>
      <c r="B116" s="8" t="str">
        <f>IF(Calculator!G117&gt;0,Calculator!G117,Calculator!H117)</f>
        <v/>
      </c>
      <c r="C116" s="8">
        <f>IF(Calculator!E117="Ice maker, batch",Calculator!F117,0)</f>
        <v>0</v>
      </c>
      <c r="D116" s="11">
        <f t="shared" si="4"/>
        <v>239805</v>
      </c>
      <c r="E116" s="12">
        <f t="shared" si="5"/>
        <v>0</v>
      </c>
      <c r="F116" s="7"/>
      <c r="G116" s="8" t="str">
        <f>IF(Calculator!G117&gt;0,Calculator!G117,Calculator!H117)</f>
        <v/>
      </c>
      <c r="H116" s="8">
        <f>IF(Calculator!E117="Ice maker, continuous",Calculator!F117,0)</f>
        <v>0</v>
      </c>
      <c r="I116" s="11">
        <f t="shared" si="6"/>
        <v>254405</v>
      </c>
      <c r="J116" s="12">
        <f t="shared" si="7"/>
        <v>0</v>
      </c>
    </row>
    <row r="117" spans="1:10" x14ac:dyDescent="0.25">
      <c r="A117" s="8" t="str">
        <f>Calculator!D118</f>
        <v/>
      </c>
      <c r="B117" s="8" t="str">
        <f>IF(Calculator!G118&gt;0,Calculator!G118,Calculator!H118)</f>
        <v/>
      </c>
      <c r="C117" s="8">
        <f>IF(Calculator!E118="Ice maker, batch",Calculator!F118,0)</f>
        <v>0</v>
      </c>
      <c r="D117" s="11">
        <f t="shared" si="4"/>
        <v>239805</v>
      </c>
      <c r="E117" s="12">
        <f t="shared" si="5"/>
        <v>0</v>
      </c>
      <c r="F117" s="7"/>
      <c r="G117" s="8" t="str">
        <f>IF(Calculator!G118&gt;0,Calculator!G118,Calculator!H118)</f>
        <v/>
      </c>
      <c r="H117" s="8">
        <f>IF(Calculator!E118="Ice maker, continuous",Calculator!F118,0)</f>
        <v>0</v>
      </c>
      <c r="I117" s="11">
        <f t="shared" si="6"/>
        <v>254405</v>
      </c>
      <c r="J117" s="12">
        <f t="shared" si="7"/>
        <v>0</v>
      </c>
    </row>
    <row r="118" spans="1:10" x14ac:dyDescent="0.25">
      <c r="A118" s="8" t="str">
        <f>Calculator!D119</f>
        <v/>
      </c>
      <c r="B118" s="8" t="str">
        <f>IF(Calculator!G119&gt;0,Calculator!G119,Calculator!H119)</f>
        <v/>
      </c>
      <c r="C118" s="8">
        <f>IF(Calculator!E119="Ice maker, batch",Calculator!F119,0)</f>
        <v>0</v>
      </c>
      <c r="D118" s="11">
        <f t="shared" si="4"/>
        <v>239805</v>
      </c>
      <c r="E118" s="12">
        <f t="shared" si="5"/>
        <v>0</v>
      </c>
      <c r="F118" s="7"/>
      <c r="G118" s="8" t="str">
        <f>IF(Calculator!G119&gt;0,Calculator!G119,Calculator!H119)</f>
        <v/>
      </c>
      <c r="H118" s="8">
        <f>IF(Calculator!E119="Ice maker, continuous",Calculator!F119,0)</f>
        <v>0</v>
      </c>
      <c r="I118" s="11">
        <f t="shared" si="6"/>
        <v>254405</v>
      </c>
      <c r="J118" s="12">
        <f t="shared" si="7"/>
        <v>0</v>
      </c>
    </row>
    <row r="119" spans="1:10" x14ac:dyDescent="0.25">
      <c r="A119" s="8" t="str">
        <f>Calculator!D120</f>
        <v/>
      </c>
      <c r="B119" s="8" t="str">
        <f>IF(Calculator!G120&gt;0,Calculator!G120,Calculator!H120)</f>
        <v/>
      </c>
      <c r="C119" s="8">
        <f>IF(Calculator!E120="Ice maker, batch",Calculator!F120,0)</f>
        <v>0</v>
      </c>
      <c r="D119" s="11">
        <f t="shared" si="4"/>
        <v>239805</v>
      </c>
      <c r="E119" s="12">
        <f t="shared" si="5"/>
        <v>0</v>
      </c>
      <c r="F119" s="7"/>
      <c r="G119" s="8" t="str">
        <f>IF(Calculator!G120&gt;0,Calculator!G120,Calculator!H120)</f>
        <v/>
      </c>
      <c r="H119" s="8">
        <f>IF(Calculator!E120="Ice maker, continuous",Calculator!F120,0)</f>
        <v>0</v>
      </c>
      <c r="I119" s="11">
        <f t="shared" si="6"/>
        <v>254405</v>
      </c>
      <c r="J119" s="12">
        <f t="shared" si="7"/>
        <v>0</v>
      </c>
    </row>
    <row r="120" spans="1:10" x14ac:dyDescent="0.25">
      <c r="A120" s="8" t="str">
        <f>Calculator!D121</f>
        <v/>
      </c>
      <c r="B120" s="8" t="str">
        <f>IF(Calculator!G121&gt;0,Calculator!G121,Calculator!H121)</f>
        <v/>
      </c>
      <c r="C120" s="8">
        <f>IF(Calculator!E121="Ice maker, batch",Calculator!F121,0)</f>
        <v>0</v>
      </c>
      <c r="D120" s="11">
        <f t="shared" si="4"/>
        <v>239805</v>
      </c>
      <c r="E120" s="12">
        <f t="shared" si="5"/>
        <v>0</v>
      </c>
      <c r="F120" s="7"/>
      <c r="G120" s="8" t="str">
        <f>IF(Calculator!G121&gt;0,Calculator!G121,Calculator!H121)</f>
        <v/>
      </c>
      <c r="H120" s="8">
        <f>IF(Calculator!E121="Ice maker, continuous",Calculator!F121,0)</f>
        <v>0</v>
      </c>
      <c r="I120" s="11">
        <f t="shared" si="6"/>
        <v>254405</v>
      </c>
      <c r="J120" s="12">
        <f t="shared" si="7"/>
        <v>0</v>
      </c>
    </row>
    <row r="121" spans="1:10" x14ac:dyDescent="0.25">
      <c r="A121" s="8" t="str">
        <f>Calculator!D122</f>
        <v/>
      </c>
      <c r="B121" s="8" t="str">
        <f>IF(Calculator!G122&gt;0,Calculator!G122,Calculator!H122)</f>
        <v/>
      </c>
      <c r="C121" s="8">
        <f>IF(Calculator!E122="Ice maker, batch",Calculator!F122,0)</f>
        <v>0</v>
      </c>
      <c r="D121" s="11">
        <f t="shared" si="4"/>
        <v>239805</v>
      </c>
      <c r="E121" s="12">
        <f t="shared" si="5"/>
        <v>0</v>
      </c>
      <c r="F121" s="7"/>
      <c r="G121" s="8" t="str">
        <f>IF(Calculator!G122&gt;0,Calculator!G122,Calculator!H122)</f>
        <v/>
      </c>
      <c r="H121" s="8">
        <f>IF(Calculator!E122="Ice maker, continuous",Calculator!F122,0)</f>
        <v>0</v>
      </c>
      <c r="I121" s="11">
        <f t="shared" si="6"/>
        <v>254405</v>
      </c>
      <c r="J121" s="12">
        <f t="shared" si="7"/>
        <v>0</v>
      </c>
    </row>
    <row r="122" spans="1:10" x14ac:dyDescent="0.25">
      <c r="A122" s="8" t="str">
        <f>Calculator!D123</f>
        <v/>
      </c>
      <c r="B122" s="8" t="str">
        <f>IF(Calculator!G123&gt;0,Calculator!G123,Calculator!H123)</f>
        <v/>
      </c>
      <c r="C122" s="8">
        <f>IF(Calculator!E123="Ice maker, batch",Calculator!F123,0)</f>
        <v>0</v>
      </c>
      <c r="D122" s="11">
        <f t="shared" si="4"/>
        <v>239805</v>
      </c>
      <c r="E122" s="12">
        <f t="shared" si="5"/>
        <v>0</v>
      </c>
      <c r="F122" s="7"/>
      <c r="G122" s="8" t="str">
        <f>IF(Calculator!G123&gt;0,Calculator!G123,Calculator!H123)</f>
        <v/>
      </c>
      <c r="H122" s="8">
        <f>IF(Calculator!E123="Ice maker, continuous",Calculator!F123,0)</f>
        <v>0</v>
      </c>
      <c r="I122" s="11">
        <f t="shared" si="6"/>
        <v>254405</v>
      </c>
      <c r="J122" s="12">
        <f t="shared" si="7"/>
        <v>0</v>
      </c>
    </row>
    <row r="123" spans="1:10" x14ac:dyDescent="0.25">
      <c r="A123" s="8" t="str">
        <f>Calculator!D124</f>
        <v/>
      </c>
      <c r="B123" s="8" t="str">
        <f>IF(Calculator!G124&gt;0,Calculator!G124,Calculator!H124)</f>
        <v/>
      </c>
      <c r="C123" s="8">
        <f>IF(Calculator!E124="Ice maker, batch",Calculator!F124,0)</f>
        <v>0</v>
      </c>
      <c r="D123" s="11">
        <f t="shared" si="4"/>
        <v>239805</v>
      </c>
      <c r="E123" s="12">
        <f t="shared" si="5"/>
        <v>0</v>
      </c>
      <c r="F123" s="7"/>
      <c r="G123" s="8" t="str">
        <f>IF(Calculator!G124&gt;0,Calculator!G124,Calculator!H124)</f>
        <v/>
      </c>
      <c r="H123" s="8">
        <f>IF(Calculator!E124="Ice maker, continuous",Calculator!F124,0)</f>
        <v>0</v>
      </c>
      <c r="I123" s="11">
        <f t="shared" si="6"/>
        <v>254405</v>
      </c>
      <c r="J123" s="12">
        <f t="shared" si="7"/>
        <v>0</v>
      </c>
    </row>
    <row r="124" spans="1:10" x14ac:dyDescent="0.25">
      <c r="A124" s="8" t="str">
        <f>Calculator!D125</f>
        <v/>
      </c>
      <c r="B124" s="8" t="str">
        <f>IF(Calculator!G125&gt;0,Calculator!G125,Calculator!H125)</f>
        <v/>
      </c>
      <c r="C124" s="8">
        <f>IF(Calculator!E125="Ice maker, batch",Calculator!F125,0)</f>
        <v>0</v>
      </c>
      <c r="D124" s="11">
        <f t="shared" si="4"/>
        <v>239805</v>
      </c>
      <c r="E124" s="12">
        <f t="shared" si="5"/>
        <v>0</v>
      </c>
      <c r="F124" s="7"/>
      <c r="G124" s="8" t="str">
        <f>IF(Calculator!G125&gt;0,Calculator!G125,Calculator!H125)</f>
        <v/>
      </c>
      <c r="H124" s="8">
        <f>IF(Calculator!E125="Ice maker, continuous",Calculator!F125,0)</f>
        <v>0</v>
      </c>
      <c r="I124" s="11">
        <f t="shared" si="6"/>
        <v>254405</v>
      </c>
      <c r="J124" s="12">
        <f t="shared" si="7"/>
        <v>0</v>
      </c>
    </row>
    <row r="125" spans="1:10" x14ac:dyDescent="0.25">
      <c r="A125" s="8" t="str">
        <f>Calculator!D126</f>
        <v/>
      </c>
      <c r="B125" s="8" t="str">
        <f>IF(Calculator!G126&gt;0,Calculator!G126,Calculator!H126)</f>
        <v/>
      </c>
      <c r="C125" s="8">
        <f>IF(Calculator!E126="Ice maker, batch",Calculator!F126,0)</f>
        <v>0</v>
      </c>
      <c r="D125" s="11">
        <f t="shared" si="4"/>
        <v>239805</v>
      </c>
      <c r="E125" s="12">
        <f t="shared" si="5"/>
        <v>0</v>
      </c>
      <c r="F125" s="7"/>
      <c r="G125" s="8" t="str">
        <f>IF(Calculator!G126&gt;0,Calculator!G126,Calculator!H126)</f>
        <v/>
      </c>
      <c r="H125" s="8">
        <f>IF(Calculator!E126="Ice maker, continuous",Calculator!F126,0)</f>
        <v>0</v>
      </c>
      <c r="I125" s="11">
        <f t="shared" si="6"/>
        <v>254405</v>
      </c>
      <c r="J125" s="12">
        <f t="shared" si="7"/>
        <v>0</v>
      </c>
    </row>
    <row r="126" spans="1:10" x14ac:dyDescent="0.25">
      <c r="A126" s="8" t="str">
        <f>Calculator!D127</f>
        <v/>
      </c>
      <c r="B126" s="8" t="str">
        <f>IF(Calculator!G127&gt;0,Calculator!G127,Calculator!H127)</f>
        <v/>
      </c>
      <c r="C126" s="8">
        <f>IF(Calculator!E127="Ice maker, batch",Calculator!F127,0)</f>
        <v>0</v>
      </c>
      <c r="D126" s="11">
        <f t="shared" si="4"/>
        <v>239805</v>
      </c>
      <c r="E126" s="12">
        <f t="shared" si="5"/>
        <v>0</v>
      </c>
      <c r="F126" s="7"/>
      <c r="G126" s="8" t="str">
        <f>IF(Calculator!G127&gt;0,Calculator!G127,Calculator!H127)</f>
        <v/>
      </c>
      <c r="H126" s="8">
        <f>IF(Calculator!E127="Ice maker, continuous",Calculator!F127,0)</f>
        <v>0</v>
      </c>
      <c r="I126" s="11">
        <f t="shared" si="6"/>
        <v>254405</v>
      </c>
      <c r="J126" s="12">
        <f t="shared" si="7"/>
        <v>0</v>
      </c>
    </row>
    <row r="127" spans="1:10" x14ac:dyDescent="0.25">
      <c r="A127" s="8" t="str">
        <f>Calculator!D128</f>
        <v/>
      </c>
      <c r="B127" s="8" t="str">
        <f>IF(Calculator!G128&gt;0,Calculator!G128,Calculator!H128)</f>
        <v/>
      </c>
      <c r="C127" s="8">
        <f>IF(Calculator!E128="Ice maker, batch",Calculator!F128,0)</f>
        <v>0</v>
      </c>
      <c r="D127" s="11">
        <f t="shared" si="4"/>
        <v>239805</v>
      </c>
      <c r="E127" s="12">
        <f t="shared" si="5"/>
        <v>0</v>
      </c>
      <c r="F127" s="7"/>
      <c r="G127" s="8" t="str">
        <f>IF(Calculator!G128&gt;0,Calculator!G128,Calculator!H128)</f>
        <v/>
      </c>
      <c r="H127" s="8">
        <f>IF(Calculator!E128="Ice maker, continuous",Calculator!F128,0)</f>
        <v>0</v>
      </c>
      <c r="I127" s="11">
        <f t="shared" si="6"/>
        <v>254405</v>
      </c>
      <c r="J127" s="12">
        <f t="shared" si="7"/>
        <v>0</v>
      </c>
    </row>
    <row r="128" spans="1:10" x14ac:dyDescent="0.25">
      <c r="A128" s="8" t="str">
        <f>Calculator!D129</f>
        <v/>
      </c>
      <c r="B128" s="8" t="str">
        <f>IF(Calculator!G129&gt;0,Calculator!G129,Calculator!H129)</f>
        <v/>
      </c>
      <c r="C128" s="8">
        <f>IF(Calculator!E129="Ice maker, batch",Calculator!F129,0)</f>
        <v>0</v>
      </c>
      <c r="D128" s="11">
        <f t="shared" si="4"/>
        <v>239805</v>
      </c>
      <c r="E128" s="12">
        <f t="shared" si="5"/>
        <v>0</v>
      </c>
      <c r="F128" s="7"/>
      <c r="G128" s="8" t="str">
        <f>IF(Calculator!G129&gt;0,Calculator!G129,Calculator!H129)</f>
        <v/>
      </c>
      <c r="H128" s="8">
        <f>IF(Calculator!E129="Ice maker, continuous",Calculator!F129,0)</f>
        <v>0</v>
      </c>
      <c r="I128" s="11">
        <f t="shared" si="6"/>
        <v>254405</v>
      </c>
      <c r="J128" s="12">
        <f t="shared" si="7"/>
        <v>0</v>
      </c>
    </row>
    <row r="129" spans="1:10" x14ac:dyDescent="0.25">
      <c r="A129" s="8" t="str">
        <f>Calculator!D130</f>
        <v/>
      </c>
      <c r="B129" s="8" t="str">
        <f>IF(Calculator!G130&gt;0,Calculator!G130,Calculator!H130)</f>
        <v/>
      </c>
      <c r="C129" s="8">
        <f>IF(Calculator!E130="Ice maker, batch",Calculator!F130,0)</f>
        <v>0</v>
      </c>
      <c r="D129" s="11">
        <f t="shared" si="4"/>
        <v>239805</v>
      </c>
      <c r="E129" s="12">
        <f t="shared" si="5"/>
        <v>0</v>
      </c>
      <c r="F129" s="7"/>
      <c r="G129" s="8" t="str">
        <f>IF(Calculator!G130&gt;0,Calculator!G130,Calculator!H130)</f>
        <v/>
      </c>
      <c r="H129" s="8">
        <f>IF(Calculator!E130="Ice maker, continuous",Calculator!F130,0)</f>
        <v>0</v>
      </c>
      <c r="I129" s="11">
        <f t="shared" si="6"/>
        <v>254405</v>
      </c>
      <c r="J129" s="12">
        <f t="shared" si="7"/>
        <v>0</v>
      </c>
    </row>
    <row r="130" spans="1:10" x14ac:dyDescent="0.25">
      <c r="A130" s="8" t="str">
        <f>Calculator!D131</f>
        <v/>
      </c>
      <c r="B130" s="8" t="str">
        <f>IF(Calculator!G131&gt;0,Calculator!G131,Calculator!H131)</f>
        <v/>
      </c>
      <c r="C130" s="8">
        <f>IF(Calculator!E131="Ice maker, batch",Calculator!F131,0)</f>
        <v>0</v>
      </c>
      <c r="D130" s="11">
        <f t="shared" si="4"/>
        <v>239805</v>
      </c>
      <c r="E130" s="12">
        <f t="shared" si="5"/>
        <v>0</v>
      </c>
      <c r="F130" s="7"/>
      <c r="G130" s="8" t="str">
        <f>IF(Calculator!G131&gt;0,Calculator!G131,Calculator!H131)</f>
        <v/>
      </c>
      <c r="H130" s="8">
        <f>IF(Calculator!E131="Ice maker, continuous",Calculator!F131,0)</f>
        <v>0</v>
      </c>
      <c r="I130" s="11">
        <f t="shared" si="6"/>
        <v>254405</v>
      </c>
      <c r="J130" s="12">
        <f t="shared" si="7"/>
        <v>0</v>
      </c>
    </row>
    <row r="131" spans="1:10" x14ac:dyDescent="0.25">
      <c r="A131" s="8" t="str">
        <f>Calculator!D132</f>
        <v/>
      </c>
      <c r="B131" s="8" t="str">
        <f>IF(Calculator!G132&gt;0,Calculator!G132,Calculator!H132)</f>
        <v/>
      </c>
      <c r="C131" s="8">
        <f>IF(Calculator!E132="Ice maker, batch",Calculator!F132,0)</f>
        <v>0</v>
      </c>
      <c r="D131" s="11">
        <f t="shared" si="4"/>
        <v>239805</v>
      </c>
      <c r="E131" s="12">
        <f t="shared" si="5"/>
        <v>0</v>
      </c>
      <c r="F131" s="7"/>
      <c r="G131" s="8" t="str">
        <f>IF(Calculator!G132&gt;0,Calculator!G132,Calculator!H132)</f>
        <v/>
      </c>
      <c r="H131" s="8">
        <f>IF(Calculator!E132="Ice maker, continuous",Calculator!F132,0)</f>
        <v>0</v>
      </c>
      <c r="I131" s="11">
        <f t="shared" si="6"/>
        <v>254405</v>
      </c>
      <c r="J131" s="12">
        <f t="shared" si="7"/>
        <v>0</v>
      </c>
    </row>
    <row r="132" spans="1:10" x14ac:dyDescent="0.25">
      <c r="A132" s="8" t="str">
        <f>Calculator!D133</f>
        <v/>
      </c>
      <c r="B132" s="8" t="str">
        <f>IF(Calculator!G133&gt;0,Calculator!G133,Calculator!H133)</f>
        <v/>
      </c>
      <c r="C132" s="8">
        <f>IF(Calculator!E133="Ice maker, batch",Calculator!F133,0)</f>
        <v>0</v>
      </c>
      <c r="D132" s="11">
        <f t="shared" si="4"/>
        <v>239805</v>
      </c>
      <c r="E132" s="12">
        <f t="shared" si="5"/>
        <v>0</v>
      </c>
      <c r="F132" s="7"/>
      <c r="G132" s="8" t="str">
        <f>IF(Calculator!G133&gt;0,Calculator!G133,Calculator!H133)</f>
        <v/>
      </c>
      <c r="H132" s="8">
        <f>IF(Calculator!E133="Ice maker, continuous",Calculator!F133,0)</f>
        <v>0</v>
      </c>
      <c r="I132" s="11">
        <f t="shared" si="6"/>
        <v>254405</v>
      </c>
      <c r="J132" s="12">
        <f t="shared" si="7"/>
        <v>0</v>
      </c>
    </row>
    <row r="133" spans="1:10" x14ac:dyDescent="0.25">
      <c r="A133" s="8" t="str">
        <f>Calculator!D134</f>
        <v/>
      </c>
      <c r="B133" s="8" t="str">
        <f>IF(Calculator!G134&gt;0,Calculator!G134,Calculator!H134)</f>
        <v/>
      </c>
      <c r="C133" s="8">
        <f>IF(Calculator!E134="Ice maker, batch",Calculator!F134,0)</f>
        <v>0</v>
      </c>
      <c r="D133" s="11">
        <f t="shared" si="4"/>
        <v>239805</v>
      </c>
      <c r="E133" s="12">
        <f t="shared" si="5"/>
        <v>0</v>
      </c>
      <c r="F133" s="7"/>
      <c r="G133" s="8" t="str">
        <f>IF(Calculator!G134&gt;0,Calculator!G134,Calculator!H134)</f>
        <v/>
      </c>
      <c r="H133" s="8">
        <f>IF(Calculator!E134="Ice maker, continuous",Calculator!F134,0)</f>
        <v>0</v>
      </c>
      <c r="I133" s="11">
        <f t="shared" si="6"/>
        <v>254405</v>
      </c>
      <c r="J133" s="12">
        <f t="shared" si="7"/>
        <v>0</v>
      </c>
    </row>
    <row r="134" spans="1:10" x14ac:dyDescent="0.25">
      <c r="A134" s="8" t="str">
        <f>Calculator!D135</f>
        <v/>
      </c>
      <c r="B134" s="8" t="str">
        <f>IF(Calculator!G135&gt;0,Calculator!G135,Calculator!H135)</f>
        <v/>
      </c>
      <c r="C134" s="8">
        <f>IF(Calculator!E135="Ice maker, batch",Calculator!F135,0)</f>
        <v>0</v>
      </c>
      <c r="D134" s="11">
        <f t="shared" si="4"/>
        <v>239805</v>
      </c>
      <c r="E134" s="12">
        <f t="shared" si="5"/>
        <v>0</v>
      </c>
      <c r="F134" s="7"/>
      <c r="G134" s="8" t="str">
        <f>IF(Calculator!G135&gt;0,Calculator!G135,Calculator!H135)</f>
        <v/>
      </c>
      <c r="H134" s="8">
        <f>IF(Calculator!E135="Ice maker, continuous",Calculator!F135,0)</f>
        <v>0</v>
      </c>
      <c r="I134" s="11">
        <f t="shared" si="6"/>
        <v>254405</v>
      </c>
      <c r="J134" s="12">
        <f t="shared" si="7"/>
        <v>0</v>
      </c>
    </row>
    <row r="135" spans="1:10" x14ac:dyDescent="0.25">
      <c r="A135" s="8" t="str">
        <f>Calculator!D136</f>
        <v/>
      </c>
      <c r="B135" s="8" t="str">
        <f>IF(Calculator!G136&gt;0,Calculator!G136,Calculator!H136)</f>
        <v/>
      </c>
      <c r="C135" s="8">
        <f>IF(Calculator!E136="Ice maker, batch",Calculator!F136,0)</f>
        <v>0</v>
      </c>
      <c r="D135" s="11">
        <f t="shared" si="4"/>
        <v>239805</v>
      </c>
      <c r="E135" s="12">
        <f t="shared" si="5"/>
        <v>0</v>
      </c>
      <c r="F135" s="7"/>
      <c r="G135" s="8" t="str">
        <f>IF(Calculator!G136&gt;0,Calculator!G136,Calculator!H136)</f>
        <v/>
      </c>
      <c r="H135" s="8">
        <f>IF(Calculator!E136="Ice maker, continuous",Calculator!F136,0)</f>
        <v>0</v>
      </c>
      <c r="I135" s="11">
        <f t="shared" si="6"/>
        <v>254405</v>
      </c>
      <c r="J135" s="12">
        <f t="shared" si="7"/>
        <v>0</v>
      </c>
    </row>
    <row r="136" spans="1:10" x14ac:dyDescent="0.25">
      <c r="A136" s="8" t="str">
        <f>Calculator!D137</f>
        <v/>
      </c>
      <c r="B136" s="8" t="str">
        <f>IF(Calculator!G137&gt;0,Calculator!G137,Calculator!H137)</f>
        <v/>
      </c>
      <c r="C136" s="8">
        <f>IF(Calculator!E137="Ice maker, batch",Calculator!F137,0)</f>
        <v>0</v>
      </c>
      <c r="D136" s="11">
        <f t="shared" si="4"/>
        <v>239805</v>
      </c>
      <c r="E136" s="12">
        <f t="shared" si="5"/>
        <v>0</v>
      </c>
      <c r="F136" s="7"/>
      <c r="G136" s="8" t="str">
        <f>IF(Calculator!G137&gt;0,Calculator!G137,Calculator!H137)</f>
        <v/>
      </c>
      <c r="H136" s="8">
        <f>IF(Calculator!E137="Ice maker, continuous",Calculator!F137,0)</f>
        <v>0</v>
      </c>
      <c r="I136" s="11">
        <f t="shared" si="6"/>
        <v>254405</v>
      </c>
      <c r="J136" s="12">
        <f t="shared" si="7"/>
        <v>0</v>
      </c>
    </row>
    <row r="137" spans="1:10" x14ac:dyDescent="0.25">
      <c r="A137" s="8" t="str">
        <f>Calculator!D138</f>
        <v/>
      </c>
      <c r="B137" s="8" t="str">
        <f>IF(Calculator!G138&gt;0,Calculator!G138,Calculator!H138)</f>
        <v/>
      </c>
      <c r="C137" s="8">
        <f>IF(Calculator!E138="Ice maker, batch",Calculator!F138,0)</f>
        <v>0</v>
      </c>
      <c r="D137" s="11">
        <f t="shared" si="4"/>
        <v>239805</v>
      </c>
      <c r="E137" s="12">
        <f t="shared" si="5"/>
        <v>0</v>
      </c>
      <c r="F137" s="7"/>
      <c r="G137" s="8" t="str">
        <f>IF(Calculator!G138&gt;0,Calculator!G138,Calculator!H138)</f>
        <v/>
      </c>
      <c r="H137" s="8">
        <f>IF(Calculator!E138="Ice maker, continuous",Calculator!F138,0)</f>
        <v>0</v>
      </c>
      <c r="I137" s="11">
        <f t="shared" si="6"/>
        <v>254405</v>
      </c>
      <c r="J137" s="12">
        <f t="shared" si="7"/>
        <v>0</v>
      </c>
    </row>
    <row r="138" spans="1:10" x14ac:dyDescent="0.25">
      <c r="A138" s="8" t="str">
        <f>Calculator!D139</f>
        <v/>
      </c>
      <c r="B138" s="8" t="str">
        <f>IF(Calculator!G139&gt;0,Calculator!G139,Calculator!H139)</f>
        <v/>
      </c>
      <c r="C138" s="8">
        <f>IF(Calculator!E139="Ice maker, batch",Calculator!F139,0)</f>
        <v>0</v>
      </c>
      <c r="D138" s="11">
        <f t="shared" si="4"/>
        <v>239805</v>
      </c>
      <c r="E138" s="12">
        <f t="shared" si="5"/>
        <v>0</v>
      </c>
      <c r="F138" s="7"/>
      <c r="G138" s="8" t="str">
        <f>IF(Calculator!G139&gt;0,Calculator!G139,Calculator!H139)</f>
        <v/>
      </c>
      <c r="H138" s="8">
        <f>IF(Calculator!E139="Ice maker, continuous",Calculator!F139,0)</f>
        <v>0</v>
      </c>
      <c r="I138" s="11">
        <f t="shared" si="6"/>
        <v>254405</v>
      </c>
      <c r="J138" s="12">
        <f t="shared" si="7"/>
        <v>0</v>
      </c>
    </row>
    <row r="139" spans="1:10" x14ac:dyDescent="0.25">
      <c r="A139" s="8" t="str">
        <f>Calculator!D140</f>
        <v/>
      </c>
      <c r="B139" s="8" t="str">
        <f>IF(Calculator!G140&gt;0,Calculator!G140,Calculator!H140)</f>
        <v/>
      </c>
      <c r="C139" s="8">
        <f>IF(Calculator!E140="Ice maker, batch",Calculator!F140,0)</f>
        <v>0</v>
      </c>
      <c r="D139" s="11">
        <f t="shared" si="4"/>
        <v>239805</v>
      </c>
      <c r="E139" s="12">
        <f t="shared" si="5"/>
        <v>0</v>
      </c>
      <c r="F139" s="7"/>
      <c r="G139" s="8" t="str">
        <f>IF(Calculator!G140&gt;0,Calculator!G140,Calculator!H140)</f>
        <v/>
      </c>
      <c r="H139" s="8">
        <f>IF(Calculator!E140="Ice maker, continuous",Calculator!F140,0)</f>
        <v>0</v>
      </c>
      <c r="I139" s="11">
        <f t="shared" si="6"/>
        <v>254405</v>
      </c>
      <c r="J139" s="12">
        <f t="shared" si="7"/>
        <v>0</v>
      </c>
    </row>
    <row r="140" spans="1:10" x14ac:dyDescent="0.25">
      <c r="A140" s="8" t="str">
        <f>Calculator!D141</f>
        <v/>
      </c>
      <c r="B140" s="8" t="str">
        <f>IF(Calculator!G141&gt;0,Calculator!G141,Calculator!H141)</f>
        <v/>
      </c>
      <c r="C140" s="8">
        <f>IF(Calculator!E141="Ice maker, batch",Calculator!F141,0)</f>
        <v>0</v>
      </c>
      <c r="D140" s="11">
        <f t="shared" si="4"/>
        <v>239805</v>
      </c>
      <c r="E140" s="12">
        <f t="shared" si="5"/>
        <v>0</v>
      </c>
      <c r="F140" s="7"/>
      <c r="G140" s="8" t="str">
        <f>IF(Calculator!G141&gt;0,Calculator!G141,Calculator!H141)</f>
        <v/>
      </c>
      <c r="H140" s="8">
        <f>IF(Calculator!E141="Ice maker, continuous",Calculator!F141,0)</f>
        <v>0</v>
      </c>
      <c r="I140" s="11">
        <f t="shared" si="6"/>
        <v>254405</v>
      </c>
      <c r="J140" s="12">
        <f t="shared" si="7"/>
        <v>0</v>
      </c>
    </row>
    <row r="141" spans="1:10" x14ac:dyDescent="0.25">
      <c r="A141" s="8" t="str">
        <f>Calculator!D142</f>
        <v/>
      </c>
      <c r="B141" s="8" t="str">
        <f>IF(Calculator!G142&gt;0,Calculator!G142,Calculator!H142)</f>
        <v/>
      </c>
      <c r="C141" s="8">
        <f>IF(Calculator!E142="Ice maker, batch",Calculator!F142,0)</f>
        <v>0</v>
      </c>
      <c r="D141" s="11">
        <f t="shared" si="4"/>
        <v>239805</v>
      </c>
      <c r="E141" s="12">
        <f t="shared" si="5"/>
        <v>0</v>
      </c>
      <c r="F141" s="7"/>
      <c r="G141" s="8" t="str">
        <f>IF(Calculator!G142&gt;0,Calculator!G142,Calculator!H142)</f>
        <v/>
      </c>
      <c r="H141" s="8">
        <f>IF(Calculator!E142="Ice maker, continuous",Calculator!F142,0)</f>
        <v>0</v>
      </c>
      <c r="I141" s="11">
        <f t="shared" si="6"/>
        <v>254405</v>
      </c>
      <c r="J141" s="12">
        <f t="shared" si="7"/>
        <v>0</v>
      </c>
    </row>
    <row r="142" spans="1:10" x14ac:dyDescent="0.25">
      <c r="A142" s="8" t="str">
        <f>Calculator!D143</f>
        <v/>
      </c>
      <c r="B142" s="8" t="str">
        <f>IF(Calculator!G143&gt;0,Calculator!G143,Calculator!H143)</f>
        <v/>
      </c>
      <c r="C142" s="8">
        <f>IF(Calculator!E143="Ice maker, batch",Calculator!F143,0)</f>
        <v>0</v>
      </c>
      <c r="D142" s="11">
        <f t="shared" ref="D142:D205" si="8">$B$8*OP_DAYS</f>
        <v>239805</v>
      </c>
      <c r="E142" s="12">
        <f t="shared" ref="E142:E205" si="9">IFERROR(B142*C142*D142/GALPERM3,0)</f>
        <v>0</v>
      </c>
      <c r="F142" s="7"/>
      <c r="G142" s="8" t="str">
        <f>IF(Calculator!G143&gt;0,Calculator!G143,Calculator!H143)</f>
        <v/>
      </c>
      <c r="H142" s="8">
        <f>IF(Calculator!E143="Ice maker, continuous",Calculator!F143,0)</f>
        <v>0</v>
      </c>
      <c r="I142" s="11">
        <f t="shared" ref="I142:I205" si="10">$B$9*OP_DAYS</f>
        <v>254405</v>
      </c>
      <c r="J142" s="12">
        <f t="shared" ref="J142:J205" si="11">IFERROR(G142*H142*I142/GALPERM3,0)</f>
        <v>0</v>
      </c>
    </row>
    <row r="143" spans="1:10" x14ac:dyDescent="0.25">
      <c r="A143" s="8" t="str">
        <f>Calculator!D144</f>
        <v/>
      </c>
      <c r="B143" s="8" t="str">
        <f>IF(Calculator!G144&gt;0,Calculator!G144,Calculator!H144)</f>
        <v/>
      </c>
      <c r="C143" s="8">
        <f>IF(Calculator!E144="Ice maker, batch",Calculator!F144,0)</f>
        <v>0</v>
      </c>
      <c r="D143" s="11">
        <f t="shared" si="8"/>
        <v>239805</v>
      </c>
      <c r="E143" s="12">
        <f t="shared" si="9"/>
        <v>0</v>
      </c>
      <c r="F143" s="7"/>
      <c r="G143" s="8" t="str">
        <f>IF(Calculator!G144&gt;0,Calculator!G144,Calculator!H144)</f>
        <v/>
      </c>
      <c r="H143" s="8">
        <f>IF(Calculator!E144="Ice maker, continuous",Calculator!F144,0)</f>
        <v>0</v>
      </c>
      <c r="I143" s="11">
        <f t="shared" si="10"/>
        <v>254405</v>
      </c>
      <c r="J143" s="12">
        <f t="shared" si="11"/>
        <v>0</v>
      </c>
    </row>
    <row r="144" spans="1:10" x14ac:dyDescent="0.25">
      <c r="A144" s="8" t="str">
        <f>Calculator!D145</f>
        <v/>
      </c>
      <c r="B144" s="8" t="str">
        <f>IF(Calculator!G145&gt;0,Calculator!G145,Calculator!H145)</f>
        <v/>
      </c>
      <c r="C144" s="8">
        <f>IF(Calculator!E145="Ice maker, batch",Calculator!F145,0)</f>
        <v>0</v>
      </c>
      <c r="D144" s="11">
        <f t="shared" si="8"/>
        <v>239805</v>
      </c>
      <c r="E144" s="12">
        <f t="shared" si="9"/>
        <v>0</v>
      </c>
      <c r="F144" s="7"/>
      <c r="G144" s="8" t="str">
        <f>IF(Calculator!G145&gt;0,Calculator!G145,Calculator!H145)</f>
        <v/>
      </c>
      <c r="H144" s="8">
        <f>IF(Calculator!E145="Ice maker, continuous",Calculator!F145,0)</f>
        <v>0</v>
      </c>
      <c r="I144" s="11">
        <f t="shared" si="10"/>
        <v>254405</v>
      </c>
      <c r="J144" s="12">
        <f t="shared" si="11"/>
        <v>0</v>
      </c>
    </row>
    <row r="145" spans="1:10" x14ac:dyDescent="0.25">
      <c r="A145" s="8" t="str">
        <f>Calculator!D146</f>
        <v/>
      </c>
      <c r="B145" s="8" t="str">
        <f>IF(Calculator!G146&gt;0,Calculator!G146,Calculator!H146)</f>
        <v/>
      </c>
      <c r="C145" s="8">
        <f>IF(Calculator!E146="Ice maker, batch",Calculator!F146,0)</f>
        <v>0</v>
      </c>
      <c r="D145" s="11">
        <f t="shared" si="8"/>
        <v>239805</v>
      </c>
      <c r="E145" s="12">
        <f t="shared" si="9"/>
        <v>0</v>
      </c>
      <c r="F145" s="7"/>
      <c r="G145" s="8" t="str">
        <f>IF(Calculator!G146&gt;0,Calculator!G146,Calculator!H146)</f>
        <v/>
      </c>
      <c r="H145" s="8">
        <f>IF(Calculator!E146="Ice maker, continuous",Calculator!F146,0)</f>
        <v>0</v>
      </c>
      <c r="I145" s="11">
        <f t="shared" si="10"/>
        <v>254405</v>
      </c>
      <c r="J145" s="12">
        <f t="shared" si="11"/>
        <v>0</v>
      </c>
    </row>
    <row r="146" spans="1:10" x14ac:dyDescent="0.25">
      <c r="A146" s="8" t="str">
        <f>Calculator!D147</f>
        <v/>
      </c>
      <c r="B146" s="8" t="str">
        <f>IF(Calculator!G147&gt;0,Calculator!G147,Calculator!H147)</f>
        <v/>
      </c>
      <c r="C146" s="8">
        <f>IF(Calculator!E147="Ice maker, batch",Calculator!F147,0)</f>
        <v>0</v>
      </c>
      <c r="D146" s="11">
        <f t="shared" si="8"/>
        <v>239805</v>
      </c>
      <c r="E146" s="12">
        <f t="shared" si="9"/>
        <v>0</v>
      </c>
      <c r="F146" s="7"/>
      <c r="G146" s="8" t="str">
        <f>IF(Calculator!G147&gt;0,Calculator!G147,Calculator!H147)</f>
        <v/>
      </c>
      <c r="H146" s="8">
        <f>IF(Calculator!E147="Ice maker, continuous",Calculator!F147,0)</f>
        <v>0</v>
      </c>
      <c r="I146" s="11">
        <f t="shared" si="10"/>
        <v>254405</v>
      </c>
      <c r="J146" s="12">
        <f t="shared" si="11"/>
        <v>0</v>
      </c>
    </row>
    <row r="147" spans="1:10" x14ac:dyDescent="0.25">
      <c r="A147" s="8" t="str">
        <f>Calculator!D148</f>
        <v/>
      </c>
      <c r="B147" s="8" t="str">
        <f>IF(Calculator!G148&gt;0,Calculator!G148,Calculator!H148)</f>
        <v/>
      </c>
      <c r="C147" s="8">
        <f>IF(Calculator!E148="Ice maker, batch",Calculator!F148,0)</f>
        <v>0</v>
      </c>
      <c r="D147" s="11">
        <f t="shared" si="8"/>
        <v>239805</v>
      </c>
      <c r="E147" s="12">
        <f t="shared" si="9"/>
        <v>0</v>
      </c>
      <c r="F147" s="7"/>
      <c r="G147" s="8" t="str">
        <f>IF(Calculator!G148&gt;0,Calculator!G148,Calculator!H148)</f>
        <v/>
      </c>
      <c r="H147" s="8">
        <f>IF(Calculator!E148="Ice maker, continuous",Calculator!F148,0)</f>
        <v>0</v>
      </c>
      <c r="I147" s="11">
        <f t="shared" si="10"/>
        <v>254405</v>
      </c>
      <c r="J147" s="12">
        <f t="shared" si="11"/>
        <v>0</v>
      </c>
    </row>
    <row r="148" spans="1:10" x14ac:dyDescent="0.25">
      <c r="A148" s="8" t="str">
        <f>Calculator!D149</f>
        <v/>
      </c>
      <c r="B148" s="8" t="str">
        <f>IF(Calculator!G149&gt;0,Calculator!G149,Calculator!H149)</f>
        <v/>
      </c>
      <c r="C148" s="8">
        <f>IF(Calculator!E149="Ice maker, batch",Calculator!F149,0)</f>
        <v>0</v>
      </c>
      <c r="D148" s="11">
        <f t="shared" si="8"/>
        <v>239805</v>
      </c>
      <c r="E148" s="12">
        <f t="shared" si="9"/>
        <v>0</v>
      </c>
      <c r="F148" s="7"/>
      <c r="G148" s="8" t="str">
        <f>IF(Calculator!G149&gt;0,Calculator!G149,Calculator!H149)</f>
        <v/>
      </c>
      <c r="H148" s="8">
        <f>IF(Calculator!E149="Ice maker, continuous",Calculator!F149,0)</f>
        <v>0</v>
      </c>
      <c r="I148" s="11">
        <f t="shared" si="10"/>
        <v>254405</v>
      </c>
      <c r="J148" s="12">
        <f t="shared" si="11"/>
        <v>0</v>
      </c>
    </row>
    <row r="149" spans="1:10" x14ac:dyDescent="0.25">
      <c r="A149" s="8" t="str">
        <f>Calculator!D150</f>
        <v/>
      </c>
      <c r="B149" s="8" t="str">
        <f>IF(Calculator!G150&gt;0,Calculator!G150,Calculator!H150)</f>
        <v/>
      </c>
      <c r="C149" s="8">
        <f>IF(Calculator!E150="Ice maker, batch",Calculator!F150,0)</f>
        <v>0</v>
      </c>
      <c r="D149" s="11">
        <f t="shared" si="8"/>
        <v>239805</v>
      </c>
      <c r="E149" s="12">
        <f t="shared" si="9"/>
        <v>0</v>
      </c>
      <c r="F149" s="7"/>
      <c r="G149" s="8" t="str">
        <f>IF(Calculator!G150&gt;0,Calculator!G150,Calculator!H150)</f>
        <v/>
      </c>
      <c r="H149" s="8">
        <f>IF(Calculator!E150="Ice maker, continuous",Calculator!F150,0)</f>
        <v>0</v>
      </c>
      <c r="I149" s="11">
        <f t="shared" si="10"/>
        <v>254405</v>
      </c>
      <c r="J149" s="12">
        <f t="shared" si="11"/>
        <v>0</v>
      </c>
    </row>
    <row r="150" spans="1:10" x14ac:dyDescent="0.25">
      <c r="A150" s="8" t="str">
        <f>Calculator!D151</f>
        <v/>
      </c>
      <c r="B150" s="8" t="str">
        <f>IF(Calculator!G151&gt;0,Calculator!G151,Calculator!H151)</f>
        <v/>
      </c>
      <c r="C150" s="8">
        <f>IF(Calculator!E151="Ice maker, batch",Calculator!F151,0)</f>
        <v>0</v>
      </c>
      <c r="D150" s="11">
        <f t="shared" si="8"/>
        <v>239805</v>
      </c>
      <c r="E150" s="12">
        <f t="shared" si="9"/>
        <v>0</v>
      </c>
      <c r="F150" s="7"/>
      <c r="G150" s="8" t="str">
        <f>IF(Calculator!G151&gt;0,Calculator!G151,Calculator!H151)</f>
        <v/>
      </c>
      <c r="H150" s="8">
        <f>IF(Calculator!E151="Ice maker, continuous",Calculator!F151,0)</f>
        <v>0</v>
      </c>
      <c r="I150" s="11">
        <f t="shared" si="10"/>
        <v>254405</v>
      </c>
      <c r="J150" s="12">
        <f t="shared" si="11"/>
        <v>0</v>
      </c>
    </row>
    <row r="151" spans="1:10" x14ac:dyDescent="0.25">
      <c r="A151" s="8" t="str">
        <f>Calculator!D152</f>
        <v/>
      </c>
      <c r="B151" s="8" t="str">
        <f>IF(Calculator!G152&gt;0,Calculator!G152,Calculator!H152)</f>
        <v/>
      </c>
      <c r="C151" s="8">
        <f>IF(Calculator!E152="Ice maker, batch",Calculator!F152,0)</f>
        <v>0</v>
      </c>
      <c r="D151" s="11">
        <f t="shared" si="8"/>
        <v>239805</v>
      </c>
      <c r="E151" s="12">
        <f t="shared" si="9"/>
        <v>0</v>
      </c>
      <c r="F151" s="7"/>
      <c r="G151" s="8" t="str">
        <f>IF(Calculator!G152&gt;0,Calculator!G152,Calculator!H152)</f>
        <v/>
      </c>
      <c r="H151" s="8">
        <f>IF(Calculator!E152="Ice maker, continuous",Calculator!F152,0)</f>
        <v>0</v>
      </c>
      <c r="I151" s="11">
        <f t="shared" si="10"/>
        <v>254405</v>
      </c>
      <c r="J151" s="12">
        <f t="shared" si="11"/>
        <v>0</v>
      </c>
    </row>
    <row r="152" spans="1:10" x14ac:dyDescent="0.25">
      <c r="A152" s="8" t="str">
        <f>Calculator!D153</f>
        <v/>
      </c>
      <c r="B152" s="8" t="str">
        <f>IF(Calculator!G153&gt;0,Calculator!G153,Calculator!H153)</f>
        <v/>
      </c>
      <c r="C152" s="8">
        <f>IF(Calculator!E153="Ice maker, batch",Calculator!F153,0)</f>
        <v>0</v>
      </c>
      <c r="D152" s="11">
        <f t="shared" si="8"/>
        <v>239805</v>
      </c>
      <c r="E152" s="12">
        <f t="shared" si="9"/>
        <v>0</v>
      </c>
      <c r="F152" s="7"/>
      <c r="G152" s="8" t="str">
        <f>IF(Calculator!G153&gt;0,Calculator!G153,Calculator!H153)</f>
        <v/>
      </c>
      <c r="H152" s="8">
        <f>IF(Calculator!E153="Ice maker, continuous",Calculator!F153,0)</f>
        <v>0</v>
      </c>
      <c r="I152" s="11">
        <f t="shared" si="10"/>
        <v>254405</v>
      </c>
      <c r="J152" s="12">
        <f t="shared" si="11"/>
        <v>0</v>
      </c>
    </row>
    <row r="153" spans="1:10" x14ac:dyDescent="0.25">
      <c r="A153" s="8" t="str">
        <f>Calculator!D154</f>
        <v/>
      </c>
      <c r="B153" s="8" t="str">
        <f>IF(Calculator!G154&gt;0,Calculator!G154,Calculator!H154)</f>
        <v/>
      </c>
      <c r="C153" s="8">
        <f>IF(Calculator!E154="Ice maker, batch",Calculator!F154,0)</f>
        <v>0</v>
      </c>
      <c r="D153" s="11">
        <f t="shared" si="8"/>
        <v>239805</v>
      </c>
      <c r="E153" s="12">
        <f t="shared" si="9"/>
        <v>0</v>
      </c>
      <c r="F153" s="7"/>
      <c r="G153" s="8" t="str">
        <f>IF(Calculator!G154&gt;0,Calculator!G154,Calculator!H154)</f>
        <v/>
      </c>
      <c r="H153" s="8">
        <f>IF(Calculator!E154="Ice maker, continuous",Calculator!F154,0)</f>
        <v>0</v>
      </c>
      <c r="I153" s="11">
        <f t="shared" si="10"/>
        <v>254405</v>
      </c>
      <c r="J153" s="12">
        <f t="shared" si="11"/>
        <v>0</v>
      </c>
    </row>
    <row r="154" spans="1:10" x14ac:dyDescent="0.25">
      <c r="A154" s="8" t="str">
        <f>Calculator!D155</f>
        <v/>
      </c>
      <c r="B154" s="8" t="str">
        <f>IF(Calculator!G155&gt;0,Calculator!G155,Calculator!H155)</f>
        <v/>
      </c>
      <c r="C154" s="8">
        <f>IF(Calculator!E155="Ice maker, batch",Calculator!F155,0)</f>
        <v>0</v>
      </c>
      <c r="D154" s="11">
        <f t="shared" si="8"/>
        <v>239805</v>
      </c>
      <c r="E154" s="12">
        <f t="shared" si="9"/>
        <v>0</v>
      </c>
      <c r="F154" s="7"/>
      <c r="G154" s="8" t="str">
        <f>IF(Calculator!G155&gt;0,Calculator!G155,Calculator!H155)</f>
        <v/>
      </c>
      <c r="H154" s="8">
        <f>IF(Calculator!E155="Ice maker, continuous",Calculator!F155,0)</f>
        <v>0</v>
      </c>
      <c r="I154" s="11">
        <f t="shared" si="10"/>
        <v>254405</v>
      </c>
      <c r="J154" s="12">
        <f t="shared" si="11"/>
        <v>0</v>
      </c>
    </row>
    <row r="155" spans="1:10" x14ac:dyDescent="0.25">
      <c r="A155" s="8" t="str">
        <f>Calculator!D156</f>
        <v/>
      </c>
      <c r="B155" s="8" t="str">
        <f>IF(Calculator!G156&gt;0,Calculator!G156,Calculator!H156)</f>
        <v/>
      </c>
      <c r="C155" s="8">
        <f>IF(Calculator!E156="Ice maker, batch",Calculator!F156,0)</f>
        <v>0</v>
      </c>
      <c r="D155" s="11">
        <f t="shared" si="8"/>
        <v>239805</v>
      </c>
      <c r="E155" s="12">
        <f t="shared" si="9"/>
        <v>0</v>
      </c>
      <c r="F155" s="7"/>
      <c r="G155" s="8" t="str">
        <f>IF(Calculator!G156&gt;0,Calculator!G156,Calculator!H156)</f>
        <v/>
      </c>
      <c r="H155" s="8">
        <f>IF(Calculator!E156="Ice maker, continuous",Calculator!F156,0)</f>
        <v>0</v>
      </c>
      <c r="I155" s="11">
        <f t="shared" si="10"/>
        <v>254405</v>
      </c>
      <c r="J155" s="12">
        <f t="shared" si="11"/>
        <v>0</v>
      </c>
    </row>
    <row r="156" spans="1:10" x14ac:dyDescent="0.25">
      <c r="A156" s="8" t="str">
        <f>Calculator!D157</f>
        <v/>
      </c>
      <c r="B156" s="8" t="str">
        <f>IF(Calculator!G157&gt;0,Calculator!G157,Calculator!H157)</f>
        <v/>
      </c>
      <c r="C156" s="8">
        <f>IF(Calculator!E157="Ice maker, batch",Calculator!F157,0)</f>
        <v>0</v>
      </c>
      <c r="D156" s="11">
        <f t="shared" si="8"/>
        <v>239805</v>
      </c>
      <c r="E156" s="12">
        <f t="shared" si="9"/>
        <v>0</v>
      </c>
      <c r="F156" s="7"/>
      <c r="G156" s="8" t="str">
        <f>IF(Calculator!G157&gt;0,Calculator!G157,Calculator!H157)</f>
        <v/>
      </c>
      <c r="H156" s="8">
        <f>IF(Calculator!E157="Ice maker, continuous",Calculator!F157,0)</f>
        <v>0</v>
      </c>
      <c r="I156" s="11">
        <f t="shared" si="10"/>
        <v>254405</v>
      </c>
      <c r="J156" s="12">
        <f t="shared" si="11"/>
        <v>0</v>
      </c>
    </row>
    <row r="157" spans="1:10" x14ac:dyDescent="0.25">
      <c r="A157" s="8" t="str">
        <f>Calculator!D158</f>
        <v/>
      </c>
      <c r="B157" s="8" t="str">
        <f>IF(Calculator!G158&gt;0,Calculator!G158,Calculator!H158)</f>
        <v/>
      </c>
      <c r="C157" s="8">
        <f>IF(Calculator!E158="Ice maker, batch",Calculator!F158,0)</f>
        <v>0</v>
      </c>
      <c r="D157" s="11">
        <f t="shared" si="8"/>
        <v>239805</v>
      </c>
      <c r="E157" s="12">
        <f t="shared" si="9"/>
        <v>0</v>
      </c>
      <c r="F157" s="7"/>
      <c r="G157" s="8" t="str">
        <f>IF(Calculator!G158&gt;0,Calculator!G158,Calculator!H158)</f>
        <v/>
      </c>
      <c r="H157" s="8">
        <f>IF(Calculator!E158="Ice maker, continuous",Calculator!F158,0)</f>
        <v>0</v>
      </c>
      <c r="I157" s="11">
        <f t="shared" si="10"/>
        <v>254405</v>
      </c>
      <c r="J157" s="12">
        <f t="shared" si="11"/>
        <v>0</v>
      </c>
    </row>
    <row r="158" spans="1:10" x14ac:dyDescent="0.25">
      <c r="A158" s="8" t="str">
        <f>Calculator!D159</f>
        <v/>
      </c>
      <c r="B158" s="8" t="str">
        <f>IF(Calculator!G159&gt;0,Calculator!G159,Calculator!H159)</f>
        <v/>
      </c>
      <c r="C158" s="8">
        <f>IF(Calculator!E159="Ice maker, batch",Calculator!F159,0)</f>
        <v>0</v>
      </c>
      <c r="D158" s="11">
        <f t="shared" si="8"/>
        <v>239805</v>
      </c>
      <c r="E158" s="12">
        <f t="shared" si="9"/>
        <v>0</v>
      </c>
      <c r="F158" s="7"/>
      <c r="G158" s="8" t="str">
        <f>IF(Calculator!G159&gt;0,Calculator!G159,Calculator!H159)</f>
        <v/>
      </c>
      <c r="H158" s="8">
        <f>IF(Calculator!E159="Ice maker, continuous",Calculator!F159,0)</f>
        <v>0</v>
      </c>
      <c r="I158" s="11">
        <f t="shared" si="10"/>
        <v>254405</v>
      </c>
      <c r="J158" s="12">
        <f t="shared" si="11"/>
        <v>0</v>
      </c>
    </row>
    <row r="159" spans="1:10" x14ac:dyDescent="0.25">
      <c r="A159" s="8" t="str">
        <f>Calculator!D160</f>
        <v/>
      </c>
      <c r="B159" s="8" t="str">
        <f>IF(Calculator!G160&gt;0,Calculator!G160,Calculator!H160)</f>
        <v/>
      </c>
      <c r="C159" s="8">
        <f>IF(Calculator!E160="Ice maker, batch",Calculator!F160,0)</f>
        <v>0</v>
      </c>
      <c r="D159" s="11">
        <f t="shared" si="8"/>
        <v>239805</v>
      </c>
      <c r="E159" s="12">
        <f t="shared" si="9"/>
        <v>0</v>
      </c>
      <c r="F159" s="7"/>
      <c r="G159" s="8" t="str">
        <f>IF(Calculator!G160&gt;0,Calculator!G160,Calculator!H160)</f>
        <v/>
      </c>
      <c r="H159" s="8">
        <f>IF(Calculator!E160="Ice maker, continuous",Calculator!F160,0)</f>
        <v>0</v>
      </c>
      <c r="I159" s="11">
        <f t="shared" si="10"/>
        <v>254405</v>
      </c>
      <c r="J159" s="12">
        <f t="shared" si="11"/>
        <v>0</v>
      </c>
    </row>
    <row r="160" spans="1:10" x14ac:dyDescent="0.25">
      <c r="A160" s="8" t="str">
        <f>Calculator!D161</f>
        <v/>
      </c>
      <c r="B160" s="8" t="str">
        <f>IF(Calculator!G161&gt;0,Calculator!G161,Calculator!H161)</f>
        <v/>
      </c>
      <c r="C160" s="8">
        <f>IF(Calculator!E161="Ice maker, batch",Calculator!F161,0)</f>
        <v>0</v>
      </c>
      <c r="D160" s="11">
        <f t="shared" si="8"/>
        <v>239805</v>
      </c>
      <c r="E160" s="12">
        <f t="shared" si="9"/>
        <v>0</v>
      </c>
      <c r="F160" s="7"/>
      <c r="G160" s="8" t="str">
        <f>IF(Calculator!G161&gt;0,Calculator!G161,Calculator!H161)</f>
        <v/>
      </c>
      <c r="H160" s="8">
        <f>IF(Calculator!E161="Ice maker, continuous",Calculator!F161,0)</f>
        <v>0</v>
      </c>
      <c r="I160" s="11">
        <f t="shared" si="10"/>
        <v>254405</v>
      </c>
      <c r="J160" s="12">
        <f t="shared" si="11"/>
        <v>0</v>
      </c>
    </row>
    <row r="161" spans="1:10" x14ac:dyDescent="0.25">
      <c r="A161" s="8" t="str">
        <f>Calculator!D162</f>
        <v/>
      </c>
      <c r="B161" s="8" t="str">
        <f>IF(Calculator!G162&gt;0,Calculator!G162,Calculator!H162)</f>
        <v/>
      </c>
      <c r="C161" s="8">
        <f>IF(Calculator!E162="Ice maker, batch",Calculator!F162,0)</f>
        <v>0</v>
      </c>
      <c r="D161" s="11">
        <f t="shared" si="8"/>
        <v>239805</v>
      </c>
      <c r="E161" s="12">
        <f t="shared" si="9"/>
        <v>0</v>
      </c>
      <c r="F161" s="7"/>
      <c r="G161" s="8" t="str">
        <f>IF(Calculator!G162&gt;0,Calculator!G162,Calculator!H162)</f>
        <v/>
      </c>
      <c r="H161" s="8">
        <f>IF(Calculator!E162="Ice maker, continuous",Calculator!F162,0)</f>
        <v>0</v>
      </c>
      <c r="I161" s="11">
        <f t="shared" si="10"/>
        <v>254405</v>
      </c>
      <c r="J161" s="12">
        <f t="shared" si="11"/>
        <v>0</v>
      </c>
    </row>
    <row r="162" spans="1:10" x14ac:dyDescent="0.25">
      <c r="A162" s="8" t="str">
        <f>Calculator!D163</f>
        <v/>
      </c>
      <c r="B162" s="8" t="str">
        <f>IF(Calculator!G163&gt;0,Calculator!G163,Calculator!H163)</f>
        <v/>
      </c>
      <c r="C162" s="8">
        <f>IF(Calculator!E163="Ice maker, batch",Calculator!F163,0)</f>
        <v>0</v>
      </c>
      <c r="D162" s="11">
        <f t="shared" si="8"/>
        <v>239805</v>
      </c>
      <c r="E162" s="12">
        <f t="shared" si="9"/>
        <v>0</v>
      </c>
      <c r="F162" s="7"/>
      <c r="G162" s="8" t="str">
        <f>IF(Calculator!G163&gt;0,Calculator!G163,Calculator!H163)</f>
        <v/>
      </c>
      <c r="H162" s="8">
        <f>IF(Calculator!E163="Ice maker, continuous",Calculator!F163,0)</f>
        <v>0</v>
      </c>
      <c r="I162" s="11">
        <f t="shared" si="10"/>
        <v>254405</v>
      </c>
      <c r="J162" s="12">
        <f t="shared" si="11"/>
        <v>0</v>
      </c>
    </row>
    <row r="163" spans="1:10" x14ac:dyDescent="0.25">
      <c r="A163" s="8" t="str">
        <f>Calculator!D164</f>
        <v/>
      </c>
      <c r="B163" s="8" t="str">
        <f>IF(Calculator!G164&gt;0,Calculator!G164,Calculator!H164)</f>
        <v/>
      </c>
      <c r="C163" s="8">
        <f>IF(Calculator!E164="Ice maker, batch",Calculator!F164,0)</f>
        <v>0</v>
      </c>
      <c r="D163" s="11">
        <f t="shared" si="8"/>
        <v>239805</v>
      </c>
      <c r="E163" s="12">
        <f t="shared" si="9"/>
        <v>0</v>
      </c>
      <c r="F163" s="7"/>
      <c r="G163" s="8" t="str">
        <f>IF(Calculator!G164&gt;0,Calculator!G164,Calculator!H164)</f>
        <v/>
      </c>
      <c r="H163" s="8">
        <f>IF(Calculator!E164="Ice maker, continuous",Calculator!F164,0)</f>
        <v>0</v>
      </c>
      <c r="I163" s="11">
        <f t="shared" si="10"/>
        <v>254405</v>
      </c>
      <c r="J163" s="12">
        <f t="shared" si="11"/>
        <v>0</v>
      </c>
    </row>
    <row r="164" spans="1:10" x14ac:dyDescent="0.25">
      <c r="A164" s="8" t="str">
        <f>Calculator!D165</f>
        <v/>
      </c>
      <c r="B164" s="8" t="str">
        <f>IF(Calculator!G165&gt;0,Calculator!G165,Calculator!H165)</f>
        <v/>
      </c>
      <c r="C164" s="8">
        <f>IF(Calculator!E165="Ice maker, batch",Calculator!F165,0)</f>
        <v>0</v>
      </c>
      <c r="D164" s="11">
        <f t="shared" si="8"/>
        <v>239805</v>
      </c>
      <c r="E164" s="12">
        <f t="shared" si="9"/>
        <v>0</v>
      </c>
      <c r="F164" s="7"/>
      <c r="G164" s="8" t="str">
        <f>IF(Calculator!G165&gt;0,Calculator!G165,Calculator!H165)</f>
        <v/>
      </c>
      <c r="H164" s="8">
        <f>IF(Calculator!E165="Ice maker, continuous",Calculator!F165,0)</f>
        <v>0</v>
      </c>
      <c r="I164" s="11">
        <f t="shared" si="10"/>
        <v>254405</v>
      </c>
      <c r="J164" s="12">
        <f t="shared" si="11"/>
        <v>0</v>
      </c>
    </row>
    <row r="165" spans="1:10" x14ac:dyDescent="0.25">
      <c r="A165" s="8" t="str">
        <f>Calculator!D166</f>
        <v/>
      </c>
      <c r="B165" s="8" t="str">
        <f>IF(Calculator!G166&gt;0,Calculator!G166,Calculator!H166)</f>
        <v/>
      </c>
      <c r="C165" s="8">
        <f>IF(Calculator!E166="Ice maker, batch",Calculator!F166,0)</f>
        <v>0</v>
      </c>
      <c r="D165" s="11">
        <f t="shared" si="8"/>
        <v>239805</v>
      </c>
      <c r="E165" s="12">
        <f t="shared" si="9"/>
        <v>0</v>
      </c>
      <c r="F165" s="7"/>
      <c r="G165" s="8" t="str">
        <f>IF(Calculator!G166&gt;0,Calculator!G166,Calculator!H166)</f>
        <v/>
      </c>
      <c r="H165" s="8">
        <f>IF(Calculator!E166="Ice maker, continuous",Calculator!F166,0)</f>
        <v>0</v>
      </c>
      <c r="I165" s="11">
        <f t="shared" si="10"/>
        <v>254405</v>
      </c>
      <c r="J165" s="12">
        <f t="shared" si="11"/>
        <v>0</v>
      </c>
    </row>
    <row r="166" spans="1:10" x14ac:dyDescent="0.25">
      <c r="A166" s="8" t="str">
        <f>Calculator!D167</f>
        <v/>
      </c>
      <c r="B166" s="8" t="str">
        <f>IF(Calculator!G167&gt;0,Calculator!G167,Calculator!H167)</f>
        <v/>
      </c>
      <c r="C166" s="8">
        <f>IF(Calculator!E167="Ice maker, batch",Calculator!F167,0)</f>
        <v>0</v>
      </c>
      <c r="D166" s="11">
        <f t="shared" si="8"/>
        <v>239805</v>
      </c>
      <c r="E166" s="12">
        <f t="shared" si="9"/>
        <v>0</v>
      </c>
      <c r="F166" s="7"/>
      <c r="G166" s="8" t="str">
        <f>IF(Calculator!G167&gt;0,Calculator!G167,Calculator!H167)</f>
        <v/>
      </c>
      <c r="H166" s="8">
        <f>IF(Calculator!E167="Ice maker, continuous",Calculator!F167,0)</f>
        <v>0</v>
      </c>
      <c r="I166" s="11">
        <f t="shared" si="10"/>
        <v>254405</v>
      </c>
      <c r="J166" s="12">
        <f t="shared" si="11"/>
        <v>0</v>
      </c>
    </row>
    <row r="167" spans="1:10" x14ac:dyDescent="0.25">
      <c r="A167" s="8" t="str">
        <f>Calculator!D168</f>
        <v/>
      </c>
      <c r="B167" s="8" t="str">
        <f>IF(Calculator!G168&gt;0,Calculator!G168,Calculator!H168)</f>
        <v/>
      </c>
      <c r="C167" s="8">
        <f>IF(Calculator!E168="Ice maker, batch",Calculator!F168,0)</f>
        <v>0</v>
      </c>
      <c r="D167" s="11">
        <f t="shared" si="8"/>
        <v>239805</v>
      </c>
      <c r="E167" s="12">
        <f t="shared" si="9"/>
        <v>0</v>
      </c>
      <c r="F167" s="7"/>
      <c r="G167" s="8" t="str">
        <f>IF(Calculator!G168&gt;0,Calculator!G168,Calculator!H168)</f>
        <v/>
      </c>
      <c r="H167" s="8">
        <f>IF(Calculator!E168="Ice maker, continuous",Calculator!F168,0)</f>
        <v>0</v>
      </c>
      <c r="I167" s="11">
        <f t="shared" si="10"/>
        <v>254405</v>
      </c>
      <c r="J167" s="12">
        <f t="shared" si="11"/>
        <v>0</v>
      </c>
    </row>
    <row r="168" spans="1:10" x14ac:dyDescent="0.25">
      <c r="A168" s="8" t="str">
        <f>Calculator!D169</f>
        <v/>
      </c>
      <c r="B168" s="8" t="str">
        <f>IF(Calculator!G169&gt;0,Calculator!G169,Calculator!H169)</f>
        <v/>
      </c>
      <c r="C168" s="8">
        <f>IF(Calculator!E169="Ice maker, batch",Calculator!F169,0)</f>
        <v>0</v>
      </c>
      <c r="D168" s="11">
        <f t="shared" si="8"/>
        <v>239805</v>
      </c>
      <c r="E168" s="12">
        <f t="shared" si="9"/>
        <v>0</v>
      </c>
      <c r="F168" s="7"/>
      <c r="G168" s="8" t="str">
        <f>IF(Calculator!G169&gt;0,Calculator!G169,Calculator!H169)</f>
        <v/>
      </c>
      <c r="H168" s="8">
        <f>IF(Calculator!E169="Ice maker, continuous",Calculator!F169,0)</f>
        <v>0</v>
      </c>
      <c r="I168" s="11">
        <f t="shared" si="10"/>
        <v>254405</v>
      </c>
      <c r="J168" s="12">
        <f t="shared" si="11"/>
        <v>0</v>
      </c>
    </row>
    <row r="169" spans="1:10" x14ac:dyDescent="0.25">
      <c r="A169" s="8" t="str">
        <f>Calculator!D170</f>
        <v/>
      </c>
      <c r="B169" s="8" t="str">
        <f>IF(Calculator!G170&gt;0,Calculator!G170,Calculator!H170)</f>
        <v/>
      </c>
      <c r="C169" s="8">
        <f>IF(Calculator!E170="Ice maker, batch",Calculator!F170,0)</f>
        <v>0</v>
      </c>
      <c r="D169" s="11">
        <f t="shared" si="8"/>
        <v>239805</v>
      </c>
      <c r="E169" s="12">
        <f t="shared" si="9"/>
        <v>0</v>
      </c>
      <c r="F169" s="7"/>
      <c r="G169" s="8" t="str">
        <f>IF(Calculator!G170&gt;0,Calculator!G170,Calculator!H170)</f>
        <v/>
      </c>
      <c r="H169" s="8">
        <f>IF(Calculator!E170="Ice maker, continuous",Calculator!F170,0)</f>
        <v>0</v>
      </c>
      <c r="I169" s="11">
        <f t="shared" si="10"/>
        <v>254405</v>
      </c>
      <c r="J169" s="12">
        <f t="shared" si="11"/>
        <v>0</v>
      </c>
    </row>
    <row r="170" spans="1:10" x14ac:dyDescent="0.25">
      <c r="A170" s="8" t="str">
        <f>Calculator!D171</f>
        <v/>
      </c>
      <c r="B170" s="8" t="str">
        <f>IF(Calculator!G171&gt;0,Calculator!G171,Calculator!H171)</f>
        <v/>
      </c>
      <c r="C170" s="8">
        <f>IF(Calculator!E171="Ice maker, batch",Calculator!F171,0)</f>
        <v>0</v>
      </c>
      <c r="D170" s="11">
        <f t="shared" si="8"/>
        <v>239805</v>
      </c>
      <c r="E170" s="12">
        <f t="shared" si="9"/>
        <v>0</v>
      </c>
      <c r="F170" s="7"/>
      <c r="G170" s="8" t="str">
        <f>IF(Calculator!G171&gt;0,Calculator!G171,Calculator!H171)</f>
        <v/>
      </c>
      <c r="H170" s="8">
        <f>IF(Calculator!E171="Ice maker, continuous",Calculator!F171,0)</f>
        <v>0</v>
      </c>
      <c r="I170" s="11">
        <f t="shared" si="10"/>
        <v>254405</v>
      </c>
      <c r="J170" s="12">
        <f t="shared" si="11"/>
        <v>0</v>
      </c>
    </row>
    <row r="171" spans="1:10" x14ac:dyDescent="0.25">
      <c r="A171" s="8" t="str">
        <f>Calculator!D172</f>
        <v/>
      </c>
      <c r="B171" s="8" t="str">
        <f>IF(Calculator!G172&gt;0,Calculator!G172,Calculator!H172)</f>
        <v/>
      </c>
      <c r="C171" s="8">
        <f>IF(Calculator!E172="Ice maker, batch",Calculator!F172,0)</f>
        <v>0</v>
      </c>
      <c r="D171" s="11">
        <f t="shared" si="8"/>
        <v>239805</v>
      </c>
      <c r="E171" s="12">
        <f t="shared" si="9"/>
        <v>0</v>
      </c>
      <c r="F171" s="7"/>
      <c r="G171" s="8" t="str">
        <f>IF(Calculator!G172&gt;0,Calculator!G172,Calculator!H172)</f>
        <v/>
      </c>
      <c r="H171" s="8">
        <f>IF(Calculator!E172="Ice maker, continuous",Calculator!F172,0)</f>
        <v>0</v>
      </c>
      <c r="I171" s="11">
        <f t="shared" si="10"/>
        <v>254405</v>
      </c>
      <c r="J171" s="12">
        <f t="shared" si="11"/>
        <v>0</v>
      </c>
    </row>
    <row r="172" spans="1:10" x14ac:dyDescent="0.25">
      <c r="A172" s="8" t="str">
        <f>Calculator!D173</f>
        <v/>
      </c>
      <c r="B172" s="8" t="str">
        <f>IF(Calculator!G173&gt;0,Calculator!G173,Calculator!H173)</f>
        <v/>
      </c>
      <c r="C172" s="8">
        <f>IF(Calculator!E173="Ice maker, batch",Calculator!F173,0)</f>
        <v>0</v>
      </c>
      <c r="D172" s="11">
        <f t="shared" si="8"/>
        <v>239805</v>
      </c>
      <c r="E172" s="12">
        <f t="shared" si="9"/>
        <v>0</v>
      </c>
      <c r="F172" s="7"/>
      <c r="G172" s="8" t="str">
        <f>IF(Calculator!G173&gt;0,Calculator!G173,Calculator!H173)</f>
        <v/>
      </c>
      <c r="H172" s="8">
        <f>IF(Calculator!E173="Ice maker, continuous",Calculator!F173,0)</f>
        <v>0</v>
      </c>
      <c r="I172" s="11">
        <f t="shared" si="10"/>
        <v>254405</v>
      </c>
      <c r="J172" s="12">
        <f t="shared" si="11"/>
        <v>0</v>
      </c>
    </row>
    <row r="173" spans="1:10" x14ac:dyDescent="0.25">
      <c r="A173" s="8" t="str">
        <f>Calculator!D174</f>
        <v/>
      </c>
      <c r="B173" s="8" t="str">
        <f>IF(Calculator!G174&gt;0,Calculator!G174,Calculator!H174)</f>
        <v/>
      </c>
      <c r="C173" s="8">
        <f>IF(Calculator!E174="Ice maker, batch",Calculator!F174,0)</f>
        <v>0</v>
      </c>
      <c r="D173" s="11">
        <f t="shared" si="8"/>
        <v>239805</v>
      </c>
      <c r="E173" s="12">
        <f t="shared" si="9"/>
        <v>0</v>
      </c>
      <c r="F173" s="7"/>
      <c r="G173" s="8" t="str">
        <f>IF(Calculator!G174&gt;0,Calculator!G174,Calculator!H174)</f>
        <v/>
      </c>
      <c r="H173" s="8">
        <f>IF(Calculator!E174="Ice maker, continuous",Calculator!F174,0)</f>
        <v>0</v>
      </c>
      <c r="I173" s="11">
        <f t="shared" si="10"/>
        <v>254405</v>
      </c>
      <c r="J173" s="12">
        <f t="shared" si="11"/>
        <v>0</v>
      </c>
    </row>
    <row r="174" spans="1:10" x14ac:dyDescent="0.25">
      <c r="A174" s="8" t="str">
        <f>Calculator!D175</f>
        <v/>
      </c>
      <c r="B174" s="8" t="str">
        <f>IF(Calculator!G175&gt;0,Calculator!G175,Calculator!H175)</f>
        <v/>
      </c>
      <c r="C174" s="8">
        <f>IF(Calculator!E175="Ice maker, batch",Calculator!F175,0)</f>
        <v>0</v>
      </c>
      <c r="D174" s="11">
        <f t="shared" si="8"/>
        <v>239805</v>
      </c>
      <c r="E174" s="12">
        <f t="shared" si="9"/>
        <v>0</v>
      </c>
      <c r="F174" s="7"/>
      <c r="G174" s="8" t="str">
        <f>IF(Calculator!G175&gt;0,Calculator!G175,Calculator!H175)</f>
        <v/>
      </c>
      <c r="H174" s="8">
        <f>IF(Calculator!E175="Ice maker, continuous",Calculator!F175,0)</f>
        <v>0</v>
      </c>
      <c r="I174" s="11">
        <f t="shared" si="10"/>
        <v>254405</v>
      </c>
      <c r="J174" s="12">
        <f t="shared" si="11"/>
        <v>0</v>
      </c>
    </row>
    <row r="175" spans="1:10" x14ac:dyDescent="0.25">
      <c r="A175" s="8" t="str">
        <f>Calculator!D176</f>
        <v/>
      </c>
      <c r="B175" s="8" t="str">
        <f>IF(Calculator!G176&gt;0,Calculator!G176,Calculator!H176)</f>
        <v/>
      </c>
      <c r="C175" s="8">
        <f>IF(Calculator!E176="Ice maker, batch",Calculator!F176,0)</f>
        <v>0</v>
      </c>
      <c r="D175" s="11">
        <f t="shared" si="8"/>
        <v>239805</v>
      </c>
      <c r="E175" s="12">
        <f t="shared" si="9"/>
        <v>0</v>
      </c>
      <c r="F175" s="7"/>
      <c r="G175" s="8" t="str">
        <f>IF(Calculator!G176&gt;0,Calculator!G176,Calculator!H176)</f>
        <v/>
      </c>
      <c r="H175" s="8">
        <f>IF(Calculator!E176="Ice maker, continuous",Calculator!F176,0)</f>
        <v>0</v>
      </c>
      <c r="I175" s="11">
        <f t="shared" si="10"/>
        <v>254405</v>
      </c>
      <c r="J175" s="12">
        <f t="shared" si="11"/>
        <v>0</v>
      </c>
    </row>
    <row r="176" spans="1:10" x14ac:dyDescent="0.25">
      <c r="A176" s="8" t="str">
        <f>Calculator!D177</f>
        <v/>
      </c>
      <c r="B176" s="8" t="str">
        <f>IF(Calculator!G177&gt;0,Calculator!G177,Calculator!H177)</f>
        <v/>
      </c>
      <c r="C176" s="8">
        <f>IF(Calculator!E177="Ice maker, batch",Calculator!F177,0)</f>
        <v>0</v>
      </c>
      <c r="D176" s="11">
        <f t="shared" si="8"/>
        <v>239805</v>
      </c>
      <c r="E176" s="12">
        <f t="shared" si="9"/>
        <v>0</v>
      </c>
      <c r="F176" s="7"/>
      <c r="G176" s="8" t="str">
        <f>IF(Calculator!G177&gt;0,Calculator!G177,Calculator!H177)</f>
        <v/>
      </c>
      <c r="H176" s="8">
        <f>IF(Calculator!E177="Ice maker, continuous",Calculator!F177,0)</f>
        <v>0</v>
      </c>
      <c r="I176" s="11">
        <f t="shared" si="10"/>
        <v>254405</v>
      </c>
      <c r="J176" s="12">
        <f t="shared" si="11"/>
        <v>0</v>
      </c>
    </row>
    <row r="177" spans="1:10" x14ac:dyDescent="0.25">
      <c r="A177" s="8" t="str">
        <f>Calculator!D178</f>
        <v/>
      </c>
      <c r="B177" s="8" t="str">
        <f>IF(Calculator!G178&gt;0,Calculator!G178,Calculator!H178)</f>
        <v/>
      </c>
      <c r="C177" s="8">
        <f>IF(Calculator!E178="Ice maker, batch",Calculator!F178,0)</f>
        <v>0</v>
      </c>
      <c r="D177" s="11">
        <f t="shared" si="8"/>
        <v>239805</v>
      </c>
      <c r="E177" s="12">
        <f t="shared" si="9"/>
        <v>0</v>
      </c>
      <c r="F177" s="7"/>
      <c r="G177" s="8" t="str">
        <f>IF(Calculator!G178&gt;0,Calculator!G178,Calculator!H178)</f>
        <v/>
      </c>
      <c r="H177" s="8">
        <f>IF(Calculator!E178="Ice maker, continuous",Calculator!F178,0)</f>
        <v>0</v>
      </c>
      <c r="I177" s="11">
        <f t="shared" si="10"/>
        <v>254405</v>
      </c>
      <c r="J177" s="12">
        <f t="shared" si="11"/>
        <v>0</v>
      </c>
    </row>
    <row r="178" spans="1:10" x14ac:dyDescent="0.25">
      <c r="A178" s="8" t="str">
        <f>Calculator!D179</f>
        <v/>
      </c>
      <c r="B178" s="8" t="str">
        <f>IF(Calculator!G179&gt;0,Calculator!G179,Calculator!H179)</f>
        <v/>
      </c>
      <c r="C178" s="8">
        <f>IF(Calculator!E179="Ice maker, batch",Calculator!F179,0)</f>
        <v>0</v>
      </c>
      <c r="D178" s="11">
        <f t="shared" si="8"/>
        <v>239805</v>
      </c>
      <c r="E178" s="12">
        <f t="shared" si="9"/>
        <v>0</v>
      </c>
      <c r="F178" s="7"/>
      <c r="G178" s="8" t="str">
        <f>IF(Calculator!G179&gt;0,Calculator!G179,Calculator!H179)</f>
        <v/>
      </c>
      <c r="H178" s="8">
        <f>IF(Calculator!E179="Ice maker, continuous",Calculator!F179,0)</f>
        <v>0</v>
      </c>
      <c r="I178" s="11">
        <f t="shared" si="10"/>
        <v>254405</v>
      </c>
      <c r="J178" s="12">
        <f t="shared" si="11"/>
        <v>0</v>
      </c>
    </row>
    <row r="179" spans="1:10" x14ac:dyDescent="0.25">
      <c r="A179" s="8" t="str">
        <f>Calculator!D180</f>
        <v/>
      </c>
      <c r="B179" s="8" t="str">
        <f>IF(Calculator!G180&gt;0,Calculator!G180,Calculator!H180)</f>
        <v/>
      </c>
      <c r="C179" s="8">
        <f>IF(Calculator!E180="Ice maker, batch",Calculator!F180,0)</f>
        <v>0</v>
      </c>
      <c r="D179" s="11">
        <f t="shared" si="8"/>
        <v>239805</v>
      </c>
      <c r="E179" s="12">
        <f t="shared" si="9"/>
        <v>0</v>
      </c>
      <c r="F179" s="7"/>
      <c r="G179" s="8" t="str">
        <f>IF(Calculator!G180&gt;0,Calculator!G180,Calculator!H180)</f>
        <v/>
      </c>
      <c r="H179" s="8">
        <f>IF(Calculator!E180="Ice maker, continuous",Calculator!F180,0)</f>
        <v>0</v>
      </c>
      <c r="I179" s="11">
        <f t="shared" si="10"/>
        <v>254405</v>
      </c>
      <c r="J179" s="12">
        <f t="shared" si="11"/>
        <v>0</v>
      </c>
    </row>
    <row r="180" spans="1:10" x14ac:dyDescent="0.25">
      <c r="A180" s="8" t="str">
        <f>Calculator!D181</f>
        <v/>
      </c>
      <c r="B180" s="8" t="str">
        <f>IF(Calculator!G181&gt;0,Calculator!G181,Calculator!H181)</f>
        <v/>
      </c>
      <c r="C180" s="8">
        <f>IF(Calculator!E181="Ice maker, batch",Calculator!F181,0)</f>
        <v>0</v>
      </c>
      <c r="D180" s="11">
        <f t="shared" si="8"/>
        <v>239805</v>
      </c>
      <c r="E180" s="12">
        <f t="shared" si="9"/>
        <v>0</v>
      </c>
      <c r="F180" s="7"/>
      <c r="G180" s="8" t="str">
        <f>IF(Calculator!G181&gt;0,Calculator!G181,Calculator!H181)</f>
        <v/>
      </c>
      <c r="H180" s="8">
        <f>IF(Calculator!E181="Ice maker, continuous",Calculator!F181,0)</f>
        <v>0</v>
      </c>
      <c r="I180" s="11">
        <f t="shared" si="10"/>
        <v>254405</v>
      </c>
      <c r="J180" s="12">
        <f t="shared" si="11"/>
        <v>0</v>
      </c>
    </row>
    <row r="181" spans="1:10" x14ac:dyDescent="0.25">
      <c r="A181" s="8" t="str">
        <f>Calculator!D182</f>
        <v/>
      </c>
      <c r="B181" s="8" t="str">
        <f>IF(Calculator!G182&gt;0,Calculator!G182,Calculator!H182)</f>
        <v/>
      </c>
      <c r="C181" s="8">
        <f>IF(Calculator!E182="Ice maker, batch",Calculator!F182,0)</f>
        <v>0</v>
      </c>
      <c r="D181" s="11">
        <f t="shared" si="8"/>
        <v>239805</v>
      </c>
      <c r="E181" s="12">
        <f t="shared" si="9"/>
        <v>0</v>
      </c>
      <c r="F181" s="7"/>
      <c r="G181" s="8" t="str">
        <f>IF(Calculator!G182&gt;0,Calculator!G182,Calculator!H182)</f>
        <v/>
      </c>
      <c r="H181" s="8">
        <f>IF(Calculator!E182="Ice maker, continuous",Calculator!F182,0)</f>
        <v>0</v>
      </c>
      <c r="I181" s="11">
        <f t="shared" si="10"/>
        <v>254405</v>
      </c>
      <c r="J181" s="12">
        <f t="shared" si="11"/>
        <v>0</v>
      </c>
    </row>
    <row r="182" spans="1:10" x14ac:dyDescent="0.25">
      <c r="A182" s="8" t="str">
        <f>Calculator!D183</f>
        <v/>
      </c>
      <c r="B182" s="8" t="str">
        <f>IF(Calculator!G183&gt;0,Calculator!G183,Calculator!H183)</f>
        <v/>
      </c>
      <c r="C182" s="8">
        <f>IF(Calculator!E183="Ice maker, batch",Calculator!F183,0)</f>
        <v>0</v>
      </c>
      <c r="D182" s="11">
        <f t="shared" si="8"/>
        <v>239805</v>
      </c>
      <c r="E182" s="12">
        <f t="shared" si="9"/>
        <v>0</v>
      </c>
      <c r="F182" s="7"/>
      <c r="G182" s="8" t="str">
        <f>IF(Calculator!G183&gt;0,Calculator!G183,Calculator!H183)</f>
        <v/>
      </c>
      <c r="H182" s="8">
        <f>IF(Calculator!E183="Ice maker, continuous",Calculator!F183,0)</f>
        <v>0</v>
      </c>
      <c r="I182" s="11">
        <f t="shared" si="10"/>
        <v>254405</v>
      </c>
      <c r="J182" s="12">
        <f t="shared" si="11"/>
        <v>0</v>
      </c>
    </row>
    <row r="183" spans="1:10" x14ac:dyDescent="0.25">
      <c r="A183" s="8" t="str">
        <f>Calculator!D184</f>
        <v/>
      </c>
      <c r="B183" s="8" t="str">
        <f>IF(Calculator!G184&gt;0,Calculator!G184,Calculator!H184)</f>
        <v/>
      </c>
      <c r="C183" s="8">
        <f>IF(Calculator!E184="Ice maker, batch",Calculator!F184,0)</f>
        <v>0</v>
      </c>
      <c r="D183" s="11">
        <f t="shared" si="8"/>
        <v>239805</v>
      </c>
      <c r="E183" s="12">
        <f t="shared" si="9"/>
        <v>0</v>
      </c>
      <c r="F183" s="7"/>
      <c r="G183" s="8" t="str">
        <f>IF(Calculator!G184&gt;0,Calculator!G184,Calculator!H184)</f>
        <v/>
      </c>
      <c r="H183" s="8">
        <f>IF(Calculator!E184="Ice maker, continuous",Calculator!F184,0)</f>
        <v>0</v>
      </c>
      <c r="I183" s="11">
        <f t="shared" si="10"/>
        <v>254405</v>
      </c>
      <c r="J183" s="12">
        <f t="shared" si="11"/>
        <v>0</v>
      </c>
    </row>
    <row r="184" spans="1:10" x14ac:dyDescent="0.25">
      <c r="A184" s="8" t="str">
        <f>Calculator!D185</f>
        <v/>
      </c>
      <c r="B184" s="8" t="str">
        <f>IF(Calculator!G185&gt;0,Calculator!G185,Calculator!H185)</f>
        <v/>
      </c>
      <c r="C184" s="8">
        <f>IF(Calculator!E185="Ice maker, batch",Calculator!F185,0)</f>
        <v>0</v>
      </c>
      <c r="D184" s="11">
        <f t="shared" si="8"/>
        <v>239805</v>
      </c>
      <c r="E184" s="12">
        <f t="shared" si="9"/>
        <v>0</v>
      </c>
      <c r="F184" s="7"/>
      <c r="G184" s="8" t="str">
        <f>IF(Calculator!G185&gt;0,Calculator!G185,Calculator!H185)</f>
        <v/>
      </c>
      <c r="H184" s="8">
        <f>IF(Calculator!E185="Ice maker, continuous",Calculator!F185,0)</f>
        <v>0</v>
      </c>
      <c r="I184" s="11">
        <f t="shared" si="10"/>
        <v>254405</v>
      </c>
      <c r="J184" s="12">
        <f t="shared" si="11"/>
        <v>0</v>
      </c>
    </row>
    <row r="185" spans="1:10" x14ac:dyDescent="0.25">
      <c r="A185" s="8" t="str">
        <f>Calculator!D186</f>
        <v/>
      </c>
      <c r="B185" s="8" t="str">
        <f>IF(Calculator!G186&gt;0,Calculator!G186,Calculator!H186)</f>
        <v/>
      </c>
      <c r="C185" s="8">
        <f>IF(Calculator!E186="Ice maker, batch",Calculator!F186,0)</f>
        <v>0</v>
      </c>
      <c r="D185" s="11">
        <f t="shared" si="8"/>
        <v>239805</v>
      </c>
      <c r="E185" s="12">
        <f t="shared" si="9"/>
        <v>0</v>
      </c>
      <c r="F185" s="7"/>
      <c r="G185" s="8" t="str">
        <f>IF(Calculator!G186&gt;0,Calculator!G186,Calculator!H186)</f>
        <v/>
      </c>
      <c r="H185" s="8">
        <f>IF(Calculator!E186="Ice maker, continuous",Calculator!F186,0)</f>
        <v>0</v>
      </c>
      <c r="I185" s="11">
        <f t="shared" si="10"/>
        <v>254405</v>
      </c>
      <c r="J185" s="12">
        <f t="shared" si="11"/>
        <v>0</v>
      </c>
    </row>
    <row r="186" spans="1:10" x14ac:dyDescent="0.25">
      <c r="A186" s="8" t="str">
        <f>Calculator!D187</f>
        <v/>
      </c>
      <c r="B186" s="8" t="str">
        <f>IF(Calculator!G187&gt;0,Calculator!G187,Calculator!H187)</f>
        <v/>
      </c>
      <c r="C186" s="8">
        <f>IF(Calculator!E187="Ice maker, batch",Calculator!F187,0)</f>
        <v>0</v>
      </c>
      <c r="D186" s="11">
        <f t="shared" si="8"/>
        <v>239805</v>
      </c>
      <c r="E186" s="12">
        <f t="shared" si="9"/>
        <v>0</v>
      </c>
      <c r="F186" s="7"/>
      <c r="G186" s="8" t="str">
        <f>IF(Calculator!G187&gt;0,Calculator!G187,Calculator!H187)</f>
        <v/>
      </c>
      <c r="H186" s="8">
        <f>IF(Calculator!E187="Ice maker, continuous",Calculator!F187,0)</f>
        <v>0</v>
      </c>
      <c r="I186" s="11">
        <f t="shared" si="10"/>
        <v>254405</v>
      </c>
      <c r="J186" s="12">
        <f t="shared" si="11"/>
        <v>0</v>
      </c>
    </row>
    <row r="187" spans="1:10" x14ac:dyDescent="0.25">
      <c r="A187" s="8" t="str">
        <f>Calculator!D188</f>
        <v/>
      </c>
      <c r="B187" s="8" t="str">
        <f>IF(Calculator!G188&gt;0,Calculator!G188,Calculator!H188)</f>
        <v/>
      </c>
      <c r="C187" s="8">
        <f>IF(Calculator!E188="Ice maker, batch",Calculator!F188,0)</f>
        <v>0</v>
      </c>
      <c r="D187" s="11">
        <f t="shared" si="8"/>
        <v>239805</v>
      </c>
      <c r="E187" s="12">
        <f t="shared" si="9"/>
        <v>0</v>
      </c>
      <c r="F187" s="7"/>
      <c r="G187" s="8" t="str">
        <f>IF(Calculator!G188&gt;0,Calculator!G188,Calculator!H188)</f>
        <v/>
      </c>
      <c r="H187" s="8">
        <f>IF(Calculator!E188="Ice maker, continuous",Calculator!F188,0)</f>
        <v>0</v>
      </c>
      <c r="I187" s="11">
        <f t="shared" si="10"/>
        <v>254405</v>
      </c>
      <c r="J187" s="12">
        <f t="shared" si="11"/>
        <v>0</v>
      </c>
    </row>
    <row r="188" spans="1:10" x14ac:dyDescent="0.25">
      <c r="A188" s="8" t="str">
        <f>Calculator!D189</f>
        <v/>
      </c>
      <c r="B188" s="8" t="str">
        <f>IF(Calculator!G189&gt;0,Calculator!G189,Calculator!H189)</f>
        <v/>
      </c>
      <c r="C188" s="8">
        <f>IF(Calculator!E189="Ice maker, batch",Calculator!F189,0)</f>
        <v>0</v>
      </c>
      <c r="D188" s="11">
        <f t="shared" si="8"/>
        <v>239805</v>
      </c>
      <c r="E188" s="12">
        <f t="shared" si="9"/>
        <v>0</v>
      </c>
      <c r="F188" s="7"/>
      <c r="G188" s="8" t="str">
        <f>IF(Calculator!G189&gt;0,Calculator!G189,Calculator!H189)</f>
        <v/>
      </c>
      <c r="H188" s="8">
        <f>IF(Calculator!E189="Ice maker, continuous",Calculator!F189,0)</f>
        <v>0</v>
      </c>
      <c r="I188" s="11">
        <f t="shared" si="10"/>
        <v>254405</v>
      </c>
      <c r="J188" s="12">
        <f t="shared" si="11"/>
        <v>0</v>
      </c>
    </row>
    <row r="189" spans="1:10" x14ac:dyDescent="0.25">
      <c r="A189" s="8" t="str">
        <f>Calculator!D190</f>
        <v/>
      </c>
      <c r="B189" s="8" t="str">
        <f>IF(Calculator!G190&gt;0,Calculator!G190,Calculator!H190)</f>
        <v/>
      </c>
      <c r="C189" s="8">
        <f>IF(Calculator!E190="Ice maker, batch",Calculator!F190,0)</f>
        <v>0</v>
      </c>
      <c r="D189" s="11">
        <f t="shared" si="8"/>
        <v>239805</v>
      </c>
      <c r="E189" s="12">
        <f t="shared" si="9"/>
        <v>0</v>
      </c>
      <c r="F189" s="7"/>
      <c r="G189" s="8" t="str">
        <f>IF(Calculator!G190&gt;0,Calculator!G190,Calculator!H190)</f>
        <v/>
      </c>
      <c r="H189" s="8">
        <f>IF(Calculator!E190="Ice maker, continuous",Calculator!F190,0)</f>
        <v>0</v>
      </c>
      <c r="I189" s="11">
        <f t="shared" si="10"/>
        <v>254405</v>
      </c>
      <c r="J189" s="12">
        <f t="shared" si="11"/>
        <v>0</v>
      </c>
    </row>
    <row r="190" spans="1:10" x14ac:dyDescent="0.25">
      <c r="A190" s="8" t="str">
        <f>Calculator!D191</f>
        <v/>
      </c>
      <c r="B190" s="8" t="str">
        <f>IF(Calculator!G191&gt;0,Calculator!G191,Calculator!H191)</f>
        <v/>
      </c>
      <c r="C190" s="8">
        <f>IF(Calculator!E191="Ice maker, batch",Calculator!F191,0)</f>
        <v>0</v>
      </c>
      <c r="D190" s="11">
        <f t="shared" si="8"/>
        <v>239805</v>
      </c>
      <c r="E190" s="12">
        <f t="shared" si="9"/>
        <v>0</v>
      </c>
      <c r="F190" s="7"/>
      <c r="G190" s="8" t="str">
        <f>IF(Calculator!G191&gt;0,Calculator!G191,Calculator!H191)</f>
        <v/>
      </c>
      <c r="H190" s="8">
        <f>IF(Calculator!E191="Ice maker, continuous",Calculator!F191,0)</f>
        <v>0</v>
      </c>
      <c r="I190" s="11">
        <f t="shared" si="10"/>
        <v>254405</v>
      </c>
      <c r="J190" s="12">
        <f t="shared" si="11"/>
        <v>0</v>
      </c>
    </row>
    <row r="191" spans="1:10" x14ac:dyDescent="0.25">
      <c r="A191" s="8" t="str">
        <f>Calculator!D192</f>
        <v/>
      </c>
      <c r="B191" s="8" t="str">
        <f>IF(Calculator!G192&gt;0,Calculator!G192,Calculator!H192)</f>
        <v/>
      </c>
      <c r="C191" s="8">
        <f>IF(Calculator!E192="Ice maker, batch",Calculator!F192,0)</f>
        <v>0</v>
      </c>
      <c r="D191" s="11">
        <f t="shared" si="8"/>
        <v>239805</v>
      </c>
      <c r="E191" s="12">
        <f t="shared" si="9"/>
        <v>0</v>
      </c>
      <c r="F191" s="7"/>
      <c r="G191" s="8" t="str">
        <f>IF(Calculator!G192&gt;0,Calculator!G192,Calculator!H192)</f>
        <v/>
      </c>
      <c r="H191" s="8">
        <f>IF(Calculator!E192="Ice maker, continuous",Calculator!F192,0)</f>
        <v>0</v>
      </c>
      <c r="I191" s="11">
        <f t="shared" si="10"/>
        <v>254405</v>
      </c>
      <c r="J191" s="12">
        <f t="shared" si="11"/>
        <v>0</v>
      </c>
    </row>
    <row r="192" spans="1:10" x14ac:dyDescent="0.25">
      <c r="A192" s="8" t="str">
        <f>Calculator!D193</f>
        <v/>
      </c>
      <c r="B192" s="8" t="str">
        <f>IF(Calculator!G193&gt;0,Calculator!G193,Calculator!H193)</f>
        <v/>
      </c>
      <c r="C192" s="8">
        <f>IF(Calculator!E193="Ice maker, batch",Calculator!F193,0)</f>
        <v>0</v>
      </c>
      <c r="D192" s="11">
        <f t="shared" si="8"/>
        <v>239805</v>
      </c>
      <c r="E192" s="12">
        <f t="shared" si="9"/>
        <v>0</v>
      </c>
      <c r="F192" s="7"/>
      <c r="G192" s="8" t="str">
        <f>IF(Calculator!G193&gt;0,Calculator!G193,Calculator!H193)</f>
        <v/>
      </c>
      <c r="H192" s="8">
        <f>IF(Calculator!E193="Ice maker, continuous",Calculator!F193,0)</f>
        <v>0</v>
      </c>
      <c r="I192" s="11">
        <f t="shared" si="10"/>
        <v>254405</v>
      </c>
      <c r="J192" s="12">
        <f t="shared" si="11"/>
        <v>0</v>
      </c>
    </row>
    <row r="193" spans="1:10" x14ac:dyDescent="0.25">
      <c r="A193" s="8" t="str">
        <f>Calculator!D194</f>
        <v/>
      </c>
      <c r="B193" s="8" t="str">
        <f>IF(Calculator!G194&gt;0,Calculator!G194,Calculator!H194)</f>
        <v/>
      </c>
      <c r="C193" s="8">
        <f>IF(Calculator!E194="Ice maker, batch",Calculator!F194,0)</f>
        <v>0</v>
      </c>
      <c r="D193" s="11">
        <f t="shared" si="8"/>
        <v>239805</v>
      </c>
      <c r="E193" s="12">
        <f t="shared" si="9"/>
        <v>0</v>
      </c>
      <c r="F193" s="7"/>
      <c r="G193" s="8" t="str">
        <f>IF(Calculator!G194&gt;0,Calculator!G194,Calculator!H194)</f>
        <v/>
      </c>
      <c r="H193" s="8">
        <f>IF(Calculator!E194="Ice maker, continuous",Calculator!F194,0)</f>
        <v>0</v>
      </c>
      <c r="I193" s="11">
        <f t="shared" si="10"/>
        <v>254405</v>
      </c>
      <c r="J193" s="12">
        <f t="shared" si="11"/>
        <v>0</v>
      </c>
    </row>
    <row r="194" spans="1:10" x14ac:dyDescent="0.25">
      <c r="A194" s="8" t="str">
        <f>Calculator!D195</f>
        <v/>
      </c>
      <c r="B194" s="8" t="str">
        <f>IF(Calculator!G195&gt;0,Calculator!G195,Calculator!H195)</f>
        <v/>
      </c>
      <c r="C194" s="8">
        <f>IF(Calculator!E195="Ice maker, batch",Calculator!F195,0)</f>
        <v>0</v>
      </c>
      <c r="D194" s="11">
        <f t="shared" si="8"/>
        <v>239805</v>
      </c>
      <c r="E194" s="12">
        <f t="shared" si="9"/>
        <v>0</v>
      </c>
      <c r="F194" s="7"/>
      <c r="G194" s="8" t="str">
        <f>IF(Calculator!G195&gt;0,Calculator!G195,Calculator!H195)</f>
        <v/>
      </c>
      <c r="H194" s="8">
        <f>IF(Calculator!E195="Ice maker, continuous",Calculator!F195,0)</f>
        <v>0</v>
      </c>
      <c r="I194" s="11">
        <f t="shared" si="10"/>
        <v>254405</v>
      </c>
      <c r="J194" s="12">
        <f t="shared" si="11"/>
        <v>0</v>
      </c>
    </row>
    <row r="195" spans="1:10" x14ac:dyDescent="0.25">
      <c r="A195" s="8" t="str">
        <f>Calculator!D196</f>
        <v/>
      </c>
      <c r="B195" s="8" t="str">
        <f>IF(Calculator!G196&gt;0,Calculator!G196,Calculator!H196)</f>
        <v/>
      </c>
      <c r="C195" s="8">
        <f>IF(Calculator!E196="Ice maker, batch",Calculator!F196,0)</f>
        <v>0</v>
      </c>
      <c r="D195" s="11">
        <f t="shared" si="8"/>
        <v>239805</v>
      </c>
      <c r="E195" s="12">
        <f t="shared" si="9"/>
        <v>0</v>
      </c>
      <c r="F195" s="7"/>
      <c r="G195" s="8" t="str">
        <f>IF(Calculator!G196&gt;0,Calculator!G196,Calculator!H196)</f>
        <v/>
      </c>
      <c r="H195" s="8">
        <f>IF(Calculator!E196="Ice maker, continuous",Calculator!F196,0)</f>
        <v>0</v>
      </c>
      <c r="I195" s="11">
        <f t="shared" si="10"/>
        <v>254405</v>
      </c>
      <c r="J195" s="12">
        <f t="shared" si="11"/>
        <v>0</v>
      </c>
    </row>
    <row r="196" spans="1:10" x14ac:dyDescent="0.25">
      <c r="A196" s="8" t="str">
        <f>Calculator!D197</f>
        <v/>
      </c>
      <c r="B196" s="8" t="str">
        <f>IF(Calculator!G197&gt;0,Calculator!G197,Calculator!H197)</f>
        <v/>
      </c>
      <c r="C196" s="8">
        <f>IF(Calculator!E197="Ice maker, batch",Calculator!F197,0)</f>
        <v>0</v>
      </c>
      <c r="D196" s="11">
        <f t="shared" si="8"/>
        <v>239805</v>
      </c>
      <c r="E196" s="12">
        <f t="shared" si="9"/>
        <v>0</v>
      </c>
      <c r="F196" s="7"/>
      <c r="G196" s="8" t="str">
        <f>IF(Calculator!G197&gt;0,Calculator!G197,Calculator!H197)</f>
        <v/>
      </c>
      <c r="H196" s="8">
        <f>IF(Calculator!E197="Ice maker, continuous",Calculator!F197,0)</f>
        <v>0</v>
      </c>
      <c r="I196" s="11">
        <f t="shared" si="10"/>
        <v>254405</v>
      </c>
      <c r="J196" s="12">
        <f t="shared" si="11"/>
        <v>0</v>
      </c>
    </row>
    <row r="197" spans="1:10" x14ac:dyDescent="0.25">
      <c r="A197" s="8" t="str">
        <f>Calculator!D198</f>
        <v/>
      </c>
      <c r="B197" s="8" t="str">
        <f>IF(Calculator!G198&gt;0,Calculator!G198,Calculator!H198)</f>
        <v/>
      </c>
      <c r="C197" s="8">
        <f>IF(Calculator!E198="Ice maker, batch",Calculator!F198,0)</f>
        <v>0</v>
      </c>
      <c r="D197" s="11">
        <f t="shared" si="8"/>
        <v>239805</v>
      </c>
      <c r="E197" s="12">
        <f t="shared" si="9"/>
        <v>0</v>
      </c>
      <c r="F197" s="7"/>
      <c r="G197" s="8" t="str">
        <f>IF(Calculator!G198&gt;0,Calculator!G198,Calculator!H198)</f>
        <v/>
      </c>
      <c r="H197" s="8">
        <f>IF(Calculator!E198="Ice maker, continuous",Calculator!F198,0)</f>
        <v>0</v>
      </c>
      <c r="I197" s="11">
        <f t="shared" si="10"/>
        <v>254405</v>
      </c>
      <c r="J197" s="12">
        <f t="shared" si="11"/>
        <v>0</v>
      </c>
    </row>
    <row r="198" spans="1:10" x14ac:dyDescent="0.25">
      <c r="A198" s="8" t="str">
        <f>Calculator!D199</f>
        <v/>
      </c>
      <c r="B198" s="8" t="str">
        <f>IF(Calculator!G199&gt;0,Calculator!G199,Calculator!H199)</f>
        <v/>
      </c>
      <c r="C198" s="8">
        <f>IF(Calculator!E199="Ice maker, batch",Calculator!F199,0)</f>
        <v>0</v>
      </c>
      <c r="D198" s="11">
        <f t="shared" si="8"/>
        <v>239805</v>
      </c>
      <c r="E198" s="12">
        <f t="shared" si="9"/>
        <v>0</v>
      </c>
      <c r="F198" s="7"/>
      <c r="G198" s="8" t="str">
        <f>IF(Calculator!G199&gt;0,Calculator!G199,Calculator!H199)</f>
        <v/>
      </c>
      <c r="H198" s="8">
        <f>IF(Calculator!E199="Ice maker, continuous",Calculator!F199,0)</f>
        <v>0</v>
      </c>
      <c r="I198" s="11">
        <f t="shared" si="10"/>
        <v>254405</v>
      </c>
      <c r="J198" s="12">
        <f t="shared" si="11"/>
        <v>0</v>
      </c>
    </row>
    <row r="199" spans="1:10" x14ac:dyDescent="0.25">
      <c r="A199" s="8" t="str">
        <f>Calculator!D200</f>
        <v/>
      </c>
      <c r="B199" s="8" t="str">
        <f>IF(Calculator!G200&gt;0,Calculator!G200,Calculator!H200)</f>
        <v/>
      </c>
      <c r="C199" s="8">
        <f>IF(Calculator!E200="Ice maker, batch",Calculator!F200,0)</f>
        <v>0</v>
      </c>
      <c r="D199" s="11">
        <f t="shared" si="8"/>
        <v>239805</v>
      </c>
      <c r="E199" s="12">
        <f t="shared" si="9"/>
        <v>0</v>
      </c>
      <c r="F199" s="7"/>
      <c r="G199" s="8" t="str">
        <f>IF(Calculator!G200&gt;0,Calculator!G200,Calculator!H200)</f>
        <v/>
      </c>
      <c r="H199" s="8">
        <f>IF(Calculator!E200="Ice maker, continuous",Calculator!F200,0)</f>
        <v>0</v>
      </c>
      <c r="I199" s="11">
        <f t="shared" si="10"/>
        <v>254405</v>
      </c>
      <c r="J199" s="12">
        <f t="shared" si="11"/>
        <v>0</v>
      </c>
    </row>
    <row r="200" spans="1:10" x14ac:dyDescent="0.25">
      <c r="A200" s="8" t="str">
        <f>Calculator!D201</f>
        <v/>
      </c>
      <c r="B200" s="8" t="str">
        <f>IF(Calculator!G201&gt;0,Calculator!G201,Calculator!H201)</f>
        <v/>
      </c>
      <c r="C200" s="8">
        <f>IF(Calculator!E201="Ice maker, batch",Calculator!F201,0)</f>
        <v>0</v>
      </c>
      <c r="D200" s="11">
        <f t="shared" si="8"/>
        <v>239805</v>
      </c>
      <c r="E200" s="12">
        <f t="shared" si="9"/>
        <v>0</v>
      </c>
      <c r="F200" s="7"/>
      <c r="G200" s="8" t="str">
        <f>IF(Calculator!G201&gt;0,Calculator!G201,Calculator!H201)</f>
        <v/>
      </c>
      <c r="H200" s="8">
        <f>IF(Calculator!E201="Ice maker, continuous",Calculator!F201,0)</f>
        <v>0</v>
      </c>
      <c r="I200" s="11">
        <f t="shared" si="10"/>
        <v>254405</v>
      </c>
      <c r="J200" s="12">
        <f t="shared" si="11"/>
        <v>0</v>
      </c>
    </row>
    <row r="201" spans="1:10" x14ac:dyDescent="0.25">
      <c r="A201" s="8" t="str">
        <f>Calculator!D202</f>
        <v/>
      </c>
      <c r="B201" s="8" t="str">
        <f>IF(Calculator!G202&gt;0,Calculator!G202,Calculator!H202)</f>
        <v/>
      </c>
      <c r="C201" s="8">
        <f>IF(Calculator!E202="Ice maker, batch",Calculator!F202,0)</f>
        <v>0</v>
      </c>
      <c r="D201" s="11">
        <f t="shared" si="8"/>
        <v>239805</v>
      </c>
      <c r="E201" s="12">
        <f t="shared" si="9"/>
        <v>0</v>
      </c>
      <c r="F201" s="7"/>
      <c r="G201" s="8" t="str">
        <f>IF(Calculator!G202&gt;0,Calculator!G202,Calculator!H202)</f>
        <v/>
      </c>
      <c r="H201" s="8">
        <f>IF(Calculator!E202="Ice maker, continuous",Calculator!F202,0)</f>
        <v>0</v>
      </c>
      <c r="I201" s="11">
        <f t="shared" si="10"/>
        <v>254405</v>
      </c>
      <c r="J201" s="12">
        <f t="shared" si="11"/>
        <v>0</v>
      </c>
    </row>
    <row r="202" spans="1:10" x14ac:dyDescent="0.25">
      <c r="A202" s="8" t="str">
        <f>Calculator!D203</f>
        <v/>
      </c>
      <c r="B202" s="8" t="str">
        <f>IF(Calculator!G203&gt;0,Calculator!G203,Calculator!H203)</f>
        <v/>
      </c>
      <c r="C202" s="8">
        <f>IF(Calculator!E203="Ice maker, batch",Calculator!F203,0)</f>
        <v>0</v>
      </c>
      <c r="D202" s="11">
        <f t="shared" si="8"/>
        <v>239805</v>
      </c>
      <c r="E202" s="12">
        <f t="shared" si="9"/>
        <v>0</v>
      </c>
      <c r="F202" s="7"/>
      <c r="G202" s="8" t="str">
        <f>IF(Calculator!G203&gt;0,Calculator!G203,Calculator!H203)</f>
        <v/>
      </c>
      <c r="H202" s="8">
        <f>IF(Calculator!E203="Ice maker, continuous",Calculator!F203,0)</f>
        <v>0</v>
      </c>
      <c r="I202" s="11">
        <f t="shared" si="10"/>
        <v>254405</v>
      </c>
      <c r="J202" s="12">
        <f t="shared" si="11"/>
        <v>0</v>
      </c>
    </row>
    <row r="203" spans="1:10" x14ac:dyDescent="0.25">
      <c r="A203" s="8" t="str">
        <f>Calculator!D204</f>
        <v/>
      </c>
      <c r="B203" s="8" t="str">
        <f>IF(Calculator!G204&gt;0,Calculator!G204,Calculator!H204)</f>
        <v/>
      </c>
      <c r="C203" s="8">
        <f>IF(Calculator!E204="Ice maker, batch",Calculator!F204,0)</f>
        <v>0</v>
      </c>
      <c r="D203" s="11">
        <f t="shared" si="8"/>
        <v>239805</v>
      </c>
      <c r="E203" s="12">
        <f t="shared" si="9"/>
        <v>0</v>
      </c>
      <c r="F203" s="7"/>
      <c r="G203" s="8" t="str">
        <f>IF(Calculator!G204&gt;0,Calculator!G204,Calculator!H204)</f>
        <v/>
      </c>
      <c r="H203" s="8">
        <f>IF(Calculator!E204="Ice maker, continuous",Calculator!F204,0)</f>
        <v>0</v>
      </c>
      <c r="I203" s="11">
        <f t="shared" si="10"/>
        <v>254405</v>
      </c>
      <c r="J203" s="12">
        <f t="shared" si="11"/>
        <v>0</v>
      </c>
    </row>
    <row r="204" spans="1:10" x14ac:dyDescent="0.25">
      <c r="A204" s="8" t="str">
        <f>Calculator!D205</f>
        <v/>
      </c>
      <c r="B204" s="8" t="str">
        <f>IF(Calculator!G205&gt;0,Calculator!G205,Calculator!H205)</f>
        <v/>
      </c>
      <c r="C204" s="8">
        <f>IF(Calculator!E205="Ice maker, batch",Calculator!F205,0)</f>
        <v>0</v>
      </c>
      <c r="D204" s="11">
        <f t="shared" si="8"/>
        <v>239805</v>
      </c>
      <c r="E204" s="12">
        <f t="shared" si="9"/>
        <v>0</v>
      </c>
      <c r="F204" s="7"/>
      <c r="G204" s="8" t="str">
        <f>IF(Calculator!G205&gt;0,Calculator!G205,Calculator!H205)</f>
        <v/>
      </c>
      <c r="H204" s="8">
        <f>IF(Calculator!E205="Ice maker, continuous",Calculator!F205,0)</f>
        <v>0</v>
      </c>
      <c r="I204" s="11">
        <f t="shared" si="10"/>
        <v>254405</v>
      </c>
      <c r="J204" s="12">
        <f t="shared" si="11"/>
        <v>0</v>
      </c>
    </row>
    <row r="205" spans="1:10" x14ac:dyDescent="0.25">
      <c r="A205" s="8" t="str">
        <f>Calculator!D206</f>
        <v/>
      </c>
      <c r="B205" s="8" t="str">
        <f>IF(Calculator!G206&gt;0,Calculator!G206,Calculator!H206)</f>
        <v/>
      </c>
      <c r="C205" s="8">
        <f>IF(Calculator!E206="Ice maker, batch",Calculator!F206,0)</f>
        <v>0</v>
      </c>
      <c r="D205" s="11">
        <f t="shared" si="8"/>
        <v>239805</v>
      </c>
      <c r="E205" s="12">
        <f t="shared" si="9"/>
        <v>0</v>
      </c>
      <c r="F205" s="7"/>
      <c r="G205" s="8" t="str">
        <f>IF(Calculator!G206&gt;0,Calculator!G206,Calculator!H206)</f>
        <v/>
      </c>
      <c r="H205" s="8">
        <f>IF(Calculator!E206="Ice maker, continuous",Calculator!F206,0)</f>
        <v>0</v>
      </c>
      <c r="I205" s="11">
        <f t="shared" si="10"/>
        <v>254405</v>
      </c>
      <c r="J205" s="12">
        <f t="shared" si="11"/>
        <v>0</v>
      </c>
    </row>
    <row r="206" spans="1:10" x14ac:dyDescent="0.25">
      <c r="A206" s="8" t="str">
        <f>Calculator!D207</f>
        <v/>
      </c>
      <c r="B206" s="8" t="str">
        <f>IF(Calculator!G207&gt;0,Calculator!G207,Calculator!H207)</f>
        <v/>
      </c>
      <c r="C206" s="8">
        <f>IF(Calculator!E207="Ice maker, batch",Calculator!F207,0)</f>
        <v>0</v>
      </c>
      <c r="D206" s="11">
        <f t="shared" ref="D206:D214" si="12">$B$8*OP_DAYS</f>
        <v>239805</v>
      </c>
      <c r="E206" s="12">
        <f t="shared" ref="E206:E214" si="13">IFERROR(B206*C206*D206/GALPERM3,0)</f>
        <v>0</v>
      </c>
      <c r="F206" s="7"/>
      <c r="G206" s="8" t="str">
        <f>IF(Calculator!G207&gt;0,Calculator!G207,Calculator!H207)</f>
        <v/>
      </c>
      <c r="H206" s="8">
        <f>IF(Calculator!E207="Ice maker, continuous",Calculator!F207,0)</f>
        <v>0</v>
      </c>
      <c r="I206" s="11">
        <f t="shared" ref="I206:I214" si="14">$B$9*OP_DAYS</f>
        <v>254405</v>
      </c>
      <c r="J206" s="12">
        <f t="shared" ref="J206:J214" si="15">IFERROR(G206*H206*I206/GALPERM3,0)</f>
        <v>0</v>
      </c>
    </row>
    <row r="207" spans="1:10" x14ac:dyDescent="0.25">
      <c r="A207" s="8" t="str">
        <f>Calculator!D208</f>
        <v/>
      </c>
      <c r="B207" s="8" t="str">
        <f>IF(Calculator!G208&gt;0,Calculator!G208,Calculator!H208)</f>
        <v/>
      </c>
      <c r="C207" s="8">
        <f>IF(Calculator!E208="Ice maker, batch",Calculator!F208,0)</f>
        <v>0</v>
      </c>
      <c r="D207" s="11">
        <f t="shared" si="12"/>
        <v>239805</v>
      </c>
      <c r="E207" s="12">
        <f t="shared" si="13"/>
        <v>0</v>
      </c>
      <c r="F207" s="7"/>
      <c r="G207" s="8" t="str">
        <f>IF(Calculator!G208&gt;0,Calculator!G208,Calculator!H208)</f>
        <v/>
      </c>
      <c r="H207" s="8">
        <f>IF(Calculator!E208="Ice maker, continuous",Calculator!F208,0)</f>
        <v>0</v>
      </c>
      <c r="I207" s="11">
        <f t="shared" si="14"/>
        <v>254405</v>
      </c>
      <c r="J207" s="12">
        <f t="shared" si="15"/>
        <v>0</v>
      </c>
    </row>
    <row r="208" spans="1:10" x14ac:dyDescent="0.25">
      <c r="A208" s="8" t="str">
        <f>Calculator!D209</f>
        <v/>
      </c>
      <c r="B208" s="8" t="str">
        <f>IF(Calculator!G209&gt;0,Calculator!G209,Calculator!H209)</f>
        <v/>
      </c>
      <c r="C208" s="8">
        <f>IF(Calculator!E209="Ice maker, batch",Calculator!F209,0)</f>
        <v>0</v>
      </c>
      <c r="D208" s="11">
        <f t="shared" si="12"/>
        <v>239805</v>
      </c>
      <c r="E208" s="12">
        <f t="shared" si="13"/>
        <v>0</v>
      </c>
      <c r="F208" s="7"/>
      <c r="G208" s="8" t="str">
        <f>IF(Calculator!G209&gt;0,Calculator!G209,Calculator!H209)</f>
        <v/>
      </c>
      <c r="H208" s="8">
        <f>IF(Calculator!E209="Ice maker, continuous",Calculator!F209,0)</f>
        <v>0</v>
      </c>
      <c r="I208" s="11">
        <f t="shared" si="14"/>
        <v>254405</v>
      </c>
      <c r="J208" s="12">
        <f t="shared" si="15"/>
        <v>0</v>
      </c>
    </row>
    <row r="209" spans="1:10" x14ac:dyDescent="0.25">
      <c r="A209" s="8" t="str">
        <f>Calculator!D210</f>
        <v/>
      </c>
      <c r="B209" s="8" t="str">
        <f>IF(Calculator!G210&gt;0,Calculator!G210,Calculator!H210)</f>
        <v/>
      </c>
      <c r="C209" s="8">
        <f>IF(Calculator!E210="Ice maker, batch",Calculator!F210,0)</f>
        <v>0</v>
      </c>
      <c r="D209" s="11">
        <f t="shared" si="12"/>
        <v>239805</v>
      </c>
      <c r="E209" s="12">
        <f t="shared" si="13"/>
        <v>0</v>
      </c>
      <c r="F209" s="7"/>
      <c r="G209" s="8" t="str">
        <f>IF(Calculator!G210&gt;0,Calculator!G210,Calculator!H210)</f>
        <v/>
      </c>
      <c r="H209" s="8">
        <f>IF(Calculator!E210="Ice maker, continuous",Calculator!F210,0)</f>
        <v>0</v>
      </c>
      <c r="I209" s="11">
        <f t="shared" si="14"/>
        <v>254405</v>
      </c>
      <c r="J209" s="12">
        <f t="shared" si="15"/>
        <v>0</v>
      </c>
    </row>
    <row r="210" spans="1:10" x14ac:dyDescent="0.25">
      <c r="A210" s="8" t="str">
        <f>Calculator!D211</f>
        <v/>
      </c>
      <c r="B210" s="8" t="str">
        <f>IF(Calculator!G211&gt;0,Calculator!G211,Calculator!H211)</f>
        <v/>
      </c>
      <c r="C210" s="8">
        <f>IF(Calculator!E211="Ice maker, batch",Calculator!F211,0)</f>
        <v>0</v>
      </c>
      <c r="D210" s="11">
        <f t="shared" si="12"/>
        <v>239805</v>
      </c>
      <c r="E210" s="12">
        <f t="shared" si="13"/>
        <v>0</v>
      </c>
      <c r="F210" s="7"/>
      <c r="G210" s="8" t="str">
        <f>IF(Calculator!G211&gt;0,Calculator!G211,Calculator!H211)</f>
        <v/>
      </c>
      <c r="H210" s="8">
        <f>IF(Calculator!E211="Ice maker, continuous",Calculator!F211,0)</f>
        <v>0</v>
      </c>
      <c r="I210" s="11">
        <f t="shared" si="14"/>
        <v>254405</v>
      </c>
      <c r="J210" s="12">
        <f t="shared" si="15"/>
        <v>0</v>
      </c>
    </row>
    <row r="211" spans="1:10" x14ac:dyDescent="0.25">
      <c r="A211" s="8" t="str">
        <f>Calculator!D212</f>
        <v/>
      </c>
      <c r="B211" s="8" t="str">
        <f>IF(Calculator!G212&gt;0,Calculator!G212,Calculator!H212)</f>
        <v/>
      </c>
      <c r="C211" s="8">
        <f>IF(Calculator!E212="Ice maker, batch",Calculator!F212,0)</f>
        <v>0</v>
      </c>
      <c r="D211" s="11">
        <f t="shared" si="12"/>
        <v>239805</v>
      </c>
      <c r="E211" s="12">
        <f t="shared" si="13"/>
        <v>0</v>
      </c>
      <c r="F211" s="7"/>
      <c r="G211" s="8" t="str">
        <f>IF(Calculator!G212&gt;0,Calculator!G212,Calculator!H212)</f>
        <v/>
      </c>
      <c r="H211" s="8">
        <f>IF(Calculator!E212="Ice maker, continuous",Calculator!F212,0)</f>
        <v>0</v>
      </c>
      <c r="I211" s="11">
        <f t="shared" si="14"/>
        <v>254405</v>
      </c>
      <c r="J211" s="12">
        <f t="shared" si="15"/>
        <v>0</v>
      </c>
    </row>
    <row r="212" spans="1:10" x14ac:dyDescent="0.25">
      <c r="A212" s="8" t="str">
        <f>Calculator!D213</f>
        <v/>
      </c>
      <c r="B212" s="8" t="str">
        <f>IF(Calculator!G213&gt;0,Calculator!G213,Calculator!H213)</f>
        <v/>
      </c>
      <c r="C212" s="8">
        <f>IF(Calculator!E213="Ice maker, batch",Calculator!F213,0)</f>
        <v>0</v>
      </c>
      <c r="D212" s="11">
        <f t="shared" si="12"/>
        <v>239805</v>
      </c>
      <c r="E212" s="12">
        <f t="shared" si="13"/>
        <v>0</v>
      </c>
      <c r="F212" s="7"/>
      <c r="G212" s="8" t="str">
        <f>IF(Calculator!G213&gt;0,Calculator!G213,Calculator!H213)</f>
        <v/>
      </c>
      <c r="H212" s="8">
        <f>IF(Calculator!E213="Ice maker, continuous",Calculator!F213,0)</f>
        <v>0</v>
      </c>
      <c r="I212" s="11">
        <f t="shared" si="14"/>
        <v>254405</v>
      </c>
      <c r="J212" s="12">
        <f t="shared" si="15"/>
        <v>0</v>
      </c>
    </row>
    <row r="213" spans="1:10" x14ac:dyDescent="0.25">
      <c r="A213" s="8" t="str">
        <f>Calculator!D214</f>
        <v/>
      </c>
      <c r="B213" s="8" t="str">
        <f>IF(Calculator!G214&gt;0,Calculator!G214,Calculator!H214)</f>
        <v/>
      </c>
      <c r="C213" s="8">
        <f>IF(Calculator!E214="Ice maker, batch",Calculator!F214,0)</f>
        <v>0</v>
      </c>
      <c r="D213" s="11">
        <f t="shared" si="12"/>
        <v>239805</v>
      </c>
      <c r="E213" s="12">
        <f t="shared" si="13"/>
        <v>0</v>
      </c>
      <c r="F213" s="7"/>
      <c r="G213" s="8" t="str">
        <f>IF(Calculator!G214&gt;0,Calculator!G214,Calculator!H214)</f>
        <v/>
      </c>
      <c r="H213" s="8">
        <f>IF(Calculator!E214="Ice maker, continuous",Calculator!F214,0)</f>
        <v>0</v>
      </c>
      <c r="I213" s="11">
        <f t="shared" si="14"/>
        <v>254405</v>
      </c>
      <c r="J213" s="12">
        <f t="shared" si="15"/>
        <v>0</v>
      </c>
    </row>
    <row r="214" spans="1:10" x14ac:dyDescent="0.25">
      <c r="A214" s="8" t="str">
        <f>Calculator!D215</f>
        <v/>
      </c>
      <c r="B214" s="8" t="str">
        <f>IF(Calculator!G215&gt;0,Calculator!G215,Calculator!H215)</f>
        <v/>
      </c>
      <c r="C214" s="8">
        <f>IF(Calculator!E215="Ice maker, batch",Calculator!F215,0)</f>
        <v>0</v>
      </c>
      <c r="D214" s="11">
        <f t="shared" si="12"/>
        <v>239805</v>
      </c>
      <c r="E214" s="12">
        <f t="shared" si="13"/>
        <v>0</v>
      </c>
      <c r="F214" s="7"/>
      <c r="G214" s="8" t="str">
        <f>IF(Calculator!G215&gt;0,Calculator!G215,Calculator!H215)</f>
        <v/>
      </c>
      <c r="H214" s="8">
        <f>IF(Calculator!E215="Ice maker, continuous",Calculator!F215,0)</f>
        <v>0</v>
      </c>
      <c r="I214" s="11">
        <f t="shared" si="14"/>
        <v>254405</v>
      </c>
      <c r="J214" s="12">
        <f t="shared" si="15"/>
        <v>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A9B86C-F823-4B3B-B241-B587AB5C6B9F}">
  <sheetPr>
    <tabColor rgb="FF005588"/>
  </sheetPr>
  <dimension ref="A1:J215"/>
  <sheetViews>
    <sheetView workbookViewId="0">
      <selection activeCell="D11" sqref="D11"/>
    </sheetView>
  </sheetViews>
  <sheetFormatPr defaultRowHeight="15" x14ac:dyDescent="0.25"/>
  <cols>
    <col min="1" max="1" width="44.85546875" style="5" bestFit="1" customWidth="1"/>
    <col min="2" max="2" width="16.5703125" style="5" customWidth="1"/>
    <col min="3" max="3" width="9.140625" style="5"/>
    <col min="4" max="4" width="29.42578125" style="5" customWidth="1"/>
    <col min="5" max="5" width="32.28515625" style="5" bestFit="1" customWidth="1"/>
    <col min="6" max="6" width="9.140625" style="7"/>
    <col min="7" max="7" width="15.7109375" style="5" customWidth="1"/>
    <col min="8" max="8" width="9.140625" style="5"/>
    <col min="9" max="9" width="30.140625" style="5" bestFit="1" customWidth="1"/>
    <col min="10" max="10" width="32.28515625" style="5" bestFit="1" customWidth="1"/>
    <col min="11" max="16384" width="9.140625" style="5"/>
  </cols>
  <sheetData>
    <row r="1" spans="1:10" ht="28.5" x14ac:dyDescent="0.45">
      <c r="A1" s="4" t="s">
        <v>17</v>
      </c>
    </row>
    <row r="2" spans="1:10" ht="16.5" x14ac:dyDescent="0.25">
      <c r="A2" s="8" t="s">
        <v>89</v>
      </c>
      <c r="B2" s="9">
        <f>SUM(E15:E215,J15:J215)</f>
        <v>0</v>
      </c>
    </row>
    <row r="4" spans="1:10" ht="21" x14ac:dyDescent="0.35">
      <c r="A4" s="10" t="s">
        <v>130</v>
      </c>
    </row>
    <row r="5" spans="1:10" s="6" customFormat="1" ht="16.5" x14ac:dyDescent="0.3">
      <c r="A5" s="3" t="s">
        <v>135</v>
      </c>
      <c r="B5" s="3" t="s">
        <v>134</v>
      </c>
      <c r="C5" s="3" t="s">
        <v>2</v>
      </c>
      <c r="D5" s="3" t="s">
        <v>133</v>
      </c>
      <c r="F5" s="27"/>
    </row>
    <row r="6" spans="1:10" x14ac:dyDescent="0.25">
      <c r="A6" s="8" t="s">
        <v>77</v>
      </c>
      <c r="B6" s="8">
        <v>30</v>
      </c>
      <c r="C6" s="8" t="s">
        <v>78</v>
      </c>
      <c r="D6" s="8" t="s">
        <v>79</v>
      </c>
    </row>
    <row r="7" spans="1:10" x14ac:dyDescent="0.25">
      <c r="A7" s="8" t="s">
        <v>80</v>
      </c>
      <c r="B7" s="8">
        <v>15</v>
      </c>
      <c r="C7" s="8" t="s">
        <v>78</v>
      </c>
      <c r="D7" s="8" t="s">
        <v>79</v>
      </c>
    </row>
    <row r="8" spans="1:10" x14ac:dyDescent="0.25">
      <c r="A8" s="8" t="s">
        <v>119</v>
      </c>
      <c r="B8" s="8">
        <v>12</v>
      </c>
      <c r="C8" s="8" t="s">
        <v>120</v>
      </c>
      <c r="D8" s="8" t="s">
        <v>113</v>
      </c>
    </row>
    <row r="9" spans="1:10" x14ac:dyDescent="0.25">
      <c r="A9" s="8" t="s">
        <v>117</v>
      </c>
      <c r="B9" s="8">
        <f>SUMIF(Calculator!E15:E215,"Combination oven, boiler-based",Calculator!F15:F215)</f>
        <v>0</v>
      </c>
      <c r="C9" s="8" t="s">
        <v>121</v>
      </c>
      <c r="D9" s="8" t="s">
        <v>226</v>
      </c>
    </row>
    <row r="10" spans="1:10" x14ac:dyDescent="0.25">
      <c r="A10" s="8" t="s">
        <v>118</v>
      </c>
      <c r="B10" s="8">
        <f>SUMIF(Calculator!E15:E215,"Combination oven, connectionless",Calculator!F15:F215)</f>
        <v>0</v>
      </c>
      <c r="C10" s="8" t="s">
        <v>121</v>
      </c>
      <c r="D10" s="8" t="s">
        <v>226</v>
      </c>
    </row>
    <row r="12" spans="1:10" ht="21" x14ac:dyDescent="0.35">
      <c r="A12" s="10" t="s">
        <v>131</v>
      </c>
    </row>
    <row r="13" spans="1:10" ht="16.5" x14ac:dyDescent="0.3">
      <c r="B13" s="6" t="s">
        <v>122</v>
      </c>
      <c r="G13" s="6" t="s">
        <v>125</v>
      </c>
    </row>
    <row r="14" spans="1:10" s="6" customFormat="1" ht="18" x14ac:dyDescent="0.3">
      <c r="A14" s="3" t="s">
        <v>132</v>
      </c>
      <c r="B14" s="3" t="s">
        <v>123</v>
      </c>
      <c r="C14" s="3" t="s">
        <v>3</v>
      </c>
      <c r="D14" s="3" t="s">
        <v>124</v>
      </c>
      <c r="E14" s="3" t="s">
        <v>137</v>
      </c>
      <c r="F14" s="27"/>
      <c r="G14" s="3" t="s">
        <v>123</v>
      </c>
      <c r="H14" s="3" t="s">
        <v>3</v>
      </c>
      <c r="I14" s="3" t="s">
        <v>124</v>
      </c>
      <c r="J14" s="3" t="s">
        <v>137</v>
      </c>
    </row>
    <row r="15" spans="1:10" x14ac:dyDescent="0.25">
      <c r="A15" s="8">
        <f>Calculator!D15</f>
        <v>1</v>
      </c>
      <c r="B15" s="8" t="str">
        <f>IF(Calculator!G15&gt;0,Calculator!G15,Calculator!H15)</f>
        <v/>
      </c>
      <c r="C15" s="8">
        <f>IF(Calculator!E15="Combination oven, boiler-based",Calculator!F15,0)</f>
        <v>0</v>
      </c>
      <c r="D15" s="8">
        <f t="shared" ref="D15:D78" si="0">$B$8*OP_DAYS</f>
        <v>4380</v>
      </c>
      <c r="E15" s="8">
        <f t="shared" ref="E15:E78" si="1">IF(C15&gt;0,B15*C15*D15/GALPERM3,0)</f>
        <v>0</v>
      </c>
      <c r="G15" s="8" t="str">
        <f>IF(Calculator!G15&gt;0,Calculator!G15,Calculator!H15)</f>
        <v/>
      </c>
      <c r="H15" s="8">
        <f>IF(Calculator!E15="Combination oven, connectionless",Calculator!F15,0)</f>
        <v>0</v>
      </c>
      <c r="I15" s="8">
        <f t="shared" ref="I15:I78" si="2">$B$8*OP_DAYS</f>
        <v>4380</v>
      </c>
      <c r="J15" s="8">
        <f t="shared" ref="J15:J78" si="3">IF(H15&gt;0,G15*H15*I15/GALPERM3,0)</f>
        <v>0</v>
      </c>
    </row>
    <row r="16" spans="1:10" x14ac:dyDescent="0.25">
      <c r="A16" s="8" t="str">
        <f>Calculator!D16</f>
        <v/>
      </c>
      <c r="B16" s="8" t="str">
        <f>IF(Calculator!G16&gt;0,Calculator!G16,Calculator!H16)</f>
        <v/>
      </c>
      <c r="C16" s="8">
        <f>IF(Calculator!E16="Combination oven, boiler-based",Calculator!F16,0)</f>
        <v>0</v>
      </c>
      <c r="D16" s="8">
        <f t="shared" si="0"/>
        <v>4380</v>
      </c>
      <c r="E16" s="8">
        <f t="shared" si="1"/>
        <v>0</v>
      </c>
      <c r="G16" s="8" t="str">
        <f>IF(Calculator!G16&gt;0,Calculator!G16,Calculator!H16)</f>
        <v/>
      </c>
      <c r="H16" s="8">
        <f>IF(Calculator!E16="Combination oven, connectionless",Calculator!F16,0)</f>
        <v>0</v>
      </c>
      <c r="I16" s="8">
        <f t="shared" si="2"/>
        <v>4380</v>
      </c>
      <c r="J16" s="8">
        <f t="shared" si="3"/>
        <v>0</v>
      </c>
    </row>
    <row r="17" spans="1:10" x14ac:dyDescent="0.25">
      <c r="A17" s="8" t="str">
        <f>Calculator!D17</f>
        <v/>
      </c>
      <c r="B17" s="8" t="str">
        <f>IF(Calculator!G17&gt;0,Calculator!G17,Calculator!H17)</f>
        <v/>
      </c>
      <c r="C17" s="8">
        <f>IF(Calculator!E17="Combination oven, boiler-based",Calculator!F17,0)</f>
        <v>0</v>
      </c>
      <c r="D17" s="8">
        <f t="shared" si="0"/>
        <v>4380</v>
      </c>
      <c r="E17" s="8">
        <f t="shared" si="1"/>
        <v>0</v>
      </c>
      <c r="G17" s="8" t="str">
        <f>IF(Calculator!G17&gt;0,Calculator!G17,Calculator!H17)</f>
        <v/>
      </c>
      <c r="H17" s="8">
        <f>IF(Calculator!E17="Combination oven, connectionless",Calculator!F17,0)</f>
        <v>0</v>
      </c>
      <c r="I17" s="8">
        <f t="shared" si="2"/>
        <v>4380</v>
      </c>
      <c r="J17" s="8">
        <f t="shared" si="3"/>
        <v>0</v>
      </c>
    </row>
    <row r="18" spans="1:10" x14ac:dyDescent="0.25">
      <c r="A18" s="8" t="str">
        <f>Calculator!D18</f>
        <v/>
      </c>
      <c r="B18" s="8" t="str">
        <f>IF(Calculator!G18&gt;0,Calculator!G18,Calculator!H18)</f>
        <v/>
      </c>
      <c r="C18" s="8">
        <f>IF(Calculator!E18="Combination oven, boiler-based",Calculator!F18,0)</f>
        <v>0</v>
      </c>
      <c r="D18" s="8">
        <f t="shared" si="0"/>
        <v>4380</v>
      </c>
      <c r="E18" s="8">
        <f t="shared" si="1"/>
        <v>0</v>
      </c>
      <c r="G18" s="8" t="str">
        <f>IF(Calculator!G18&gt;0,Calculator!G18,Calculator!H18)</f>
        <v/>
      </c>
      <c r="H18" s="8">
        <f>IF(Calculator!E18="Combination oven, connectionless",Calculator!F18,0)</f>
        <v>0</v>
      </c>
      <c r="I18" s="8">
        <f t="shared" si="2"/>
        <v>4380</v>
      </c>
      <c r="J18" s="8">
        <f t="shared" si="3"/>
        <v>0</v>
      </c>
    </row>
    <row r="19" spans="1:10" x14ac:dyDescent="0.25">
      <c r="A19" s="8" t="str">
        <f>Calculator!D19</f>
        <v/>
      </c>
      <c r="B19" s="8" t="str">
        <f>IF(Calculator!G19&gt;0,Calculator!G19,Calculator!H19)</f>
        <v/>
      </c>
      <c r="C19" s="8">
        <f>IF(Calculator!E19="Combination oven, boiler-based",Calculator!F19,0)</f>
        <v>0</v>
      </c>
      <c r="D19" s="8">
        <f t="shared" si="0"/>
        <v>4380</v>
      </c>
      <c r="E19" s="8">
        <f t="shared" si="1"/>
        <v>0</v>
      </c>
      <c r="G19" s="8" t="str">
        <f>IF(Calculator!G19&gt;0,Calculator!G19,Calculator!H19)</f>
        <v/>
      </c>
      <c r="H19" s="8">
        <f>IF(Calculator!E19="Combination oven, connectionless",Calculator!F19,0)</f>
        <v>0</v>
      </c>
      <c r="I19" s="8">
        <f t="shared" si="2"/>
        <v>4380</v>
      </c>
      <c r="J19" s="8">
        <f t="shared" si="3"/>
        <v>0</v>
      </c>
    </row>
    <row r="20" spans="1:10" x14ac:dyDescent="0.25">
      <c r="A20" s="8" t="str">
        <f>Calculator!D20</f>
        <v/>
      </c>
      <c r="B20" s="8" t="str">
        <f>IF(Calculator!G20&gt;0,Calculator!G20,Calculator!H20)</f>
        <v/>
      </c>
      <c r="C20" s="8">
        <f>IF(Calculator!E20="Combination oven, boiler-based",Calculator!F20,0)</f>
        <v>0</v>
      </c>
      <c r="D20" s="8">
        <f t="shared" si="0"/>
        <v>4380</v>
      </c>
      <c r="E20" s="8">
        <f t="shared" si="1"/>
        <v>0</v>
      </c>
      <c r="G20" s="8" t="str">
        <f>IF(Calculator!G20&gt;0,Calculator!G20,Calculator!H20)</f>
        <v/>
      </c>
      <c r="H20" s="8">
        <f>IF(Calculator!E20="Combination oven, connectionless",Calculator!F20,0)</f>
        <v>0</v>
      </c>
      <c r="I20" s="8">
        <f t="shared" si="2"/>
        <v>4380</v>
      </c>
      <c r="J20" s="8">
        <f t="shared" si="3"/>
        <v>0</v>
      </c>
    </row>
    <row r="21" spans="1:10" x14ac:dyDescent="0.25">
      <c r="A21" s="8" t="str">
        <f>Calculator!D21</f>
        <v/>
      </c>
      <c r="B21" s="8" t="str">
        <f>IF(Calculator!G21&gt;0,Calculator!G21,Calculator!H21)</f>
        <v/>
      </c>
      <c r="C21" s="8">
        <f>IF(Calculator!E21="Combination oven, boiler-based",Calculator!F21,0)</f>
        <v>0</v>
      </c>
      <c r="D21" s="8">
        <f t="shared" si="0"/>
        <v>4380</v>
      </c>
      <c r="E21" s="8">
        <f t="shared" si="1"/>
        <v>0</v>
      </c>
      <c r="G21" s="8" t="str">
        <f>IF(Calculator!G21&gt;0,Calculator!G21,Calculator!H21)</f>
        <v/>
      </c>
      <c r="H21" s="8">
        <f>IF(Calculator!E21="Combination oven, connectionless",Calculator!F21,0)</f>
        <v>0</v>
      </c>
      <c r="I21" s="8">
        <f t="shared" si="2"/>
        <v>4380</v>
      </c>
      <c r="J21" s="8">
        <f t="shared" si="3"/>
        <v>0</v>
      </c>
    </row>
    <row r="22" spans="1:10" x14ac:dyDescent="0.25">
      <c r="A22" s="8" t="str">
        <f>Calculator!D22</f>
        <v/>
      </c>
      <c r="B22" s="8" t="str">
        <f>IF(Calculator!G22&gt;0,Calculator!G22,Calculator!H22)</f>
        <v/>
      </c>
      <c r="C22" s="8">
        <f>IF(Calculator!E22="Combination oven, boiler-based",Calculator!F22,0)</f>
        <v>0</v>
      </c>
      <c r="D22" s="8">
        <f t="shared" si="0"/>
        <v>4380</v>
      </c>
      <c r="E22" s="8">
        <f t="shared" si="1"/>
        <v>0</v>
      </c>
      <c r="G22" s="8" t="str">
        <f>IF(Calculator!G22&gt;0,Calculator!G22,Calculator!H22)</f>
        <v/>
      </c>
      <c r="H22" s="8">
        <f>IF(Calculator!E22="Combination oven, connectionless",Calculator!F22,0)</f>
        <v>0</v>
      </c>
      <c r="I22" s="8">
        <f t="shared" si="2"/>
        <v>4380</v>
      </c>
      <c r="J22" s="8">
        <f t="shared" si="3"/>
        <v>0</v>
      </c>
    </row>
    <row r="23" spans="1:10" x14ac:dyDescent="0.25">
      <c r="A23" s="8" t="str">
        <f>Calculator!D23</f>
        <v/>
      </c>
      <c r="B23" s="8" t="str">
        <f>IF(Calculator!G23&gt;0,Calculator!G23,Calculator!H23)</f>
        <v/>
      </c>
      <c r="C23" s="8">
        <f>IF(Calculator!E23="Combination oven, boiler-based",Calculator!F23,0)</f>
        <v>0</v>
      </c>
      <c r="D23" s="8">
        <f t="shared" si="0"/>
        <v>4380</v>
      </c>
      <c r="E23" s="8">
        <f t="shared" si="1"/>
        <v>0</v>
      </c>
      <c r="G23" s="8" t="str">
        <f>IF(Calculator!G23&gt;0,Calculator!G23,Calculator!H23)</f>
        <v/>
      </c>
      <c r="H23" s="8">
        <f>IF(Calculator!E23="Combination oven, connectionless",Calculator!F23,0)</f>
        <v>0</v>
      </c>
      <c r="I23" s="8">
        <f t="shared" si="2"/>
        <v>4380</v>
      </c>
      <c r="J23" s="8">
        <f t="shared" si="3"/>
        <v>0</v>
      </c>
    </row>
    <row r="24" spans="1:10" x14ac:dyDescent="0.25">
      <c r="A24" s="8" t="str">
        <f>Calculator!D24</f>
        <v/>
      </c>
      <c r="B24" s="8" t="str">
        <f>IF(Calculator!G24&gt;0,Calculator!G24,Calculator!H24)</f>
        <v/>
      </c>
      <c r="C24" s="8">
        <f>IF(Calculator!E24="Combination oven, boiler-based",Calculator!F24,0)</f>
        <v>0</v>
      </c>
      <c r="D24" s="8">
        <f t="shared" si="0"/>
        <v>4380</v>
      </c>
      <c r="E24" s="8">
        <f t="shared" si="1"/>
        <v>0</v>
      </c>
      <c r="G24" s="8" t="str">
        <f>IF(Calculator!G24&gt;0,Calculator!G24,Calculator!H24)</f>
        <v/>
      </c>
      <c r="H24" s="8">
        <f>IF(Calculator!E24="Combination oven, connectionless",Calculator!F24,0)</f>
        <v>0</v>
      </c>
      <c r="I24" s="8">
        <f t="shared" si="2"/>
        <v>4380</v>
      </c>
      <c r="J24" s="8">
        <f t="shared" si="3"/>
        <v>0</v>
      </c>
    </row>
    <row r="25" spans="1:10" x14ac:dyDescent="0.25">
      <c r="A25" s="8" t="str">
        <f>Calculator!D25</f>
        <v/>
      </c>
      <c r="B25" s="8" t="str">
        <f>IF(Calculator!G25&gt;0,Calculator!G25,Calculator!H25)</f>
        <v/>
      </c>
      <c r="C25" s="8">
        <f>IF(Calculator!E25="Combination oven, boiler-based",Calculator!F25,0)</f>
        <v>0</v>
      </c>
      <c r="D25" s="8">
        <f t="shared" si="0"/>
        <v>4380</v>
      </c>
      <c r="E25" s="8">
        <f t="shared" si="1"/>
        <v>0</v>
      </c>
      <c r="G25" s="8" t="str">
        <f>IF(Calculator!G25&gt;0,Calculator!G25,Calculator!H25)</f>
        <v/>
      </c>
      <c r="H25" s="8">
        <f>IF(Calculator!E25="Combination oven, connectionless",Calculator!F25,0)</f>
        <v>0</v>
      </c>
      <c r="I25" s="8">
        <f t="shared" si="2"/>
        <v>4380</v>
      </c>
      <c r="J25" s="8">
        <f t="shared" si="3"/>
        <v>0</v>
      </c>
    </row>
    <row r="26" spans="1:10" x14ac:dyDescent="0.25">
      <c r="A26" s="8" t="str">
        <f>Calculator!D26</f>
        <v/>
      </c>
      <c r="B26" s="8" t="str">
        <f>IF(Calculator!G26&gt;0,Calculator!G26,Calculator!H26)</f>
        <v/>
      </c>
      <c r="C26" s="8">
        <f>IF(Calculator!E26="Combination oven, boiler-based",Calculator!F26,0)</f>
        <v>0</v>
      </c>
      <c r="D26" s="8">
        <f t="shared" si="0"/>
        <v>4380</v>
      </c>
      <c r="E26" s="8">
        <f t="shared" si="1"/>
        <v>0</v>
      </c>
      <c r="G26" s="8" t="str">
        <f>IF(Calculator!G26&gt;0,Calculator!G26,Calculator!H26)</f>
        <v/>
      </c>
      <c r="H26" s="8">
        <f>IF(Calculator!E26="Combination oven, connectionless",Calculator!F26,0)</f>
        <v>0</v>
      </c>
      <c r="I26" s="8">
        <f t="shared" si="2"/>
        <v>4380</v>
      </c>
      <c r="J26" s="8">
        <f t="shared" si="3"/>
        <v>0</v>
      </c>
    </row>
    <row r="27" spans="1:10" x14ac:dyDescent="0.25">
      <c r="A27" s="8" t="str">
        <f>Calculator!D27</f>
        <v/>
      </c>
      <c r="B27" s="8" t="str">
        <f>IF(Calculator!G27&gt;0,Calculator!G27,Calculator!H27)</f>
        <v/>
      </c>
      <c r="C27" s="8">
        <f>IF(Calculator!E27="Combination oven, boiler-based",Calculator!F27,0)</f>
        <v>0</v>
      </c>
      <c r="D27" s="8">
        <f t="shared" si="0"/>
        <v>4380</v>
      </c>
      <c r="E27" s="8">
        <f t="shared" si="1"/>
        <v>0</v>
      </c>
      <c r="G27" s="8" t="str">
        <f>IF(Calculator!G27&gt;0,Calculator!G27,Calculator!H27)</f>
        <v/>
      </c>
      <c r="H27" s="8">
        <f>IF(Calculator!E27="Combination oven, connectionless",Calculator!F27,0)</f>
        <v>0</v>
      </c>
      <c r="I27" s="8">
        <f t="shared" si="2"/>
        <v>4380</v>
      </c>
      <c r="J27" s="8">
        <f t="shared" si="3"/>
        <v>0</v>
      </c>
    </row>
    <row r="28" spans="1:10" x14ac:dyDescent="0.25">
      <c r="A28" s="8" t="str">
        <f>Calculator!D28</f>
        <v/>
      </c>
      <c r="B28" s="8" t="str">
        <f>IF(Calculator!G28&gt;0,Calculator!G28,Calculator!H28)</f>
        <v/>
      </c>
      <c r="C28" s="8">
        <f>IF(Calculator!E28="Combination oven, boiler-based",Calculator!F28,0)</f>
        <v>0</v>
      </c>
      <c r="D28" s="8">
        <f t="shared" si="0"/>
        <v>4380</v>
      </c>
      <c r="E28" s="8">
        <f t="shared" si="1"/>
        <v>0</v>
      </c>
      <c r="G28" s="8" t="str">
        <f>IF(Calculator!G28&gt;0,Calculator!G28,Calculator!H28)</f>
        <v/>
      </c>
      <c r="H28" s="8">
        <f>IF(Calculator!E28="Combination oven, connectionless",Calculator!F28,0)</f>
        <v>0</v>
      </c>
      <c r="I28" s="8">
        <f t="shared" si="2"/>
        <v>4380</v>
      </c>
      <c r="J28" s="8">
        <f t="shared" si="3"/>
        <v>0</v>
      </c>
    </row>
    <row r="29" spans="1:10" x14ac:dyDescent="0.25">
      <c r="A29" s="8" t="str">
        <f>Calculator!D29</f>
        <v/>
      </c>
      <c r="B29" s="8" t="str">
        <f>IF(Calculator!G29&gt;0,Calculator!G29,Calculator!H29)</f>
        <v/>
      </c>
      <c r="C29" s="8">
        <f>IF(Calculator!E29="Combination oven, boiler-based",Calculator!F29,0)</f>
        <v>0</v>
      </c>
      <c r="D29" s="8">
        <f t="shared" si="0"/>
        <v>4380</v>
      </c>
      <c r="E29" s="8">
        <f t="shared" si="1"/>
        <v>0</v>
      </c>
      <c r="G29" s="8" t="str">
        <f>IF(Calculator!G29&gt;0,Calculator!G29,Calculator!H29)</f>
        <v/>
      </c>
      <c r="H29" s="8">
        <f>IF(Calculator!E29="Combination oven, connectionless",Calculator!F29,0)</f>
        <v>0</v>
      </c>
      <c r="I29" s="8">
        <f t="shared" si="2"/>
        <v>4380</v>
      </c>
      <c r="J29" s="8">
        <f t="shared" si="3"/>
        <v>0</v>
      </c>
    </row>
    <row r="30" spans="1:10" x14ac:dyDescent="0.25">
      <c r="A30" s="8" t="str">
        <f>Calculator!D30</f>
        <v/>
      </c>
      <c r="B30" s="8" t="str">
        <f>IF(Calculator!G30&gt;0,Calculator!G30,Calculator!H30)</f>
        <v/>
      </c>
      <c r="C30" s="8">
        <f>IF(Calculator!E30="Combination oven, boiler-based",Calculator!F30,0)</f>
        <v>0</v>
      </c>
      <c r="D30" s="8">
        <f t="shared" si="0"/>
        <v>4380</v>
      </c>
      <c r="E30" s="8">
        <f t="shared" si="1"/>
        <v>0</v>
      </c>
      <c r="G30" s="8" t="str">
        <f>IF(Calculator!G30&gt;0,Calculator!G30,Calculator!H30)</f>
        <v/>
      </c>
      <c r="H30" s="8">
        <f>IF(Calculator!E30="Combination oven, connectionless",Calculator!F30,0)</f>
        <v>0</v>
      </c>
      <c r="I30" s="8">
        <f t="shared" si="2"/>
        <v>4380</v>
      </c>
      <c r="J30" s="8">
        <f t="shared" si="3"/>
        <v>0</v>
      </c>
    </row>
    <row r="31" spans="1:10" x14ac:dyDescent="0.25">
      <c r="A31" s="8" t="str">
        <f>Calculator!D31</f>
        <v/>
      </c>
      <c r="B31" s="8" t="str">
        <f>IF(Calculator!G31&gt;0,Calculator!G31,Calculator!H31)</f>
        <v/>
      </c>
      <c r="C31" s="8">
        <f>IF(Calculator!E31="Combination oven, boiler-based",Calculator!F31,0)</f>
        <v>0</v>
      </c>
      <c r="D31" s="8">
        <f t="shared" si="0"/>
        <v>4380</v>
      </c>
      <c r="E31" s="8">
        <f t="shared" si="1"/>
        <v>0</v>
      </c>
      <c r="G31" s="8" t="str">
        <f>IF(Calculator!G31&gt;0,Calculator!G31,Calculator!H31)</f>
        <v/>
      </c>
      <c r="H31" s="8">
        <f>IF(Calculator!E31="Combination oven, connectionless",Calculator!F31,0)</f>
        <v>0</v>
      </c>
      <c r="I31" s="8">
        <f t="shared" si="2"/>
        <v>4380</v>
      </c>
      <c r="J31" s="8">
        <f t="shared" si="3"/>
        <v>0</v>
      </c>
    </row>
    <row r="32" spans="1:10" x14ac:dyDescent="0.25">
      <c r="A32" s="8" t="str">
        <f>Calculator!D32</f>
        <v/>
      </c>
      <c r="B32" s="8" t="str">
        <f>IF(Calculator!G32&gt;0,Calculator!G32,Calculator!H32)</f>
        <v/>
      </c>
      <c r="C32" s="8">
        <f>IF(Calculator!E32="Combination oven, boiler-based",Calculator!F32,0)</f>
        <v>0</v>
      </c>
      <c r="D32" s="8">
        <f t="shared" si="0"/>
        <v>4380</v>
      </c>
      <c r="E32" s="8">
        <f t="shared" si="1"/>
        <v>0</v>
      </c>
      <c r="G32" s="8" t="str">
        <f>IF(Calculator!G32&gt;0,Calculator!G32,Calculator!H32)</f>
        <v/>
      </c>
      <c r="H32" s="8">
        <f>IF(Calculator!E32="Combination oven, connectionless",Calculator!F32,0)</f>
        <v>0</v>
      </c>
      <c r="I32" s="8">
        <f t="shared" si="2"/>
        <v>4380</v>
      </c>
      <c r="J32" s="8">
        <f t="shared" si="3"/>
        <v>0</v>
      </c>
    </row>
    <row r="33" spans="1:10" x14ac:dyDescent="0.25">
      <c r="A33" s="8" t="str">
        <f>Calculator!D33</f>
        <v/>
      </c>
      <c r="B33" s="8" t="str">
        <f>IF(Calculator!G33&gt;0,Calculator!G33,Calculator!H33)</f>
        <v/>
      </c>
      <c r="C33" s="8">
        <f>IF(Calculator!E33="Combination oven, boiler-based",Calculator!F33,0)</f>
        <v>0</v>
      </c>
      <c r="D33" s="8">
        <f t="shared" si="0"/>
        <v>4380</v>
      </c>
      <c r="E33" s="8">
        <f t="shared" si="1"/>
        <v>0</v>
      </c>
      <c r="G33" s="8" t="str">
        <f>IF(Calculator!G33&gt;0,Calculator!G33,Calculator!H33)</f>
        <v/>
      </c>
      <c r="H33" s="8">
        <f>IF(Calculator!E33="Combination oven, connectionless",Calculator!F33,0)</f>
        <v>0</v>
      </c>
      <c r="I33" s="8">
        <f t="shared" si="2"/>
        <v>4380</v>
      </c>
      <c r="J33" s="8">
        <f t="shared" si="3"/>
        <v>0</v>
      </c>
    </row>
    <row r="34" spans="1:10" x14ac:dyDescent="0.25">
      <c r="A34" s="8" t="str">
        <f>Calculator!D34</f>
        <v/>
      </c>
      <c r="B34" s="8" t="str">
        <f>IF(Calculator!G34&gt;0,Calculator!G34,Calculator!H34)</f>
        <v/>
      </c>
      <c r="C34" s="8">
        <f>IF(Calculator!E34="Combination oven, boiler-based",Calculator!F34,0)</f>
        <v>0</v>
      </c>
      <c r="D34" s="8">
        <f t="shared" si="0"/>
        <v>4380</v>
      </c>
      <c r="E34" s="8">
        <f t="shared" si="1"/>
        <v>0</v>
      </c>
      <c r="G34" s="8" t="str">
        <f>IF(Calculator!G34&gt;0,Calculator!G34,Calculator!H34)</f>
        <v/>
      </c>
      <c r="H34" s="8">
        <f>IF(Calculator!E34="Combination oven, connectionless",Calculator!F34,0)</f>
        <v>0</v>
      </c>
      <c r="I34" s="8">
        <f t="shared" si="2"/>
        <v>4380</v>
      </c>
      <c r="J34" s="8">
        <f t="shared" si="3"/>
        <v>0</v>
      </c>
    </row>
    <row r="35" spans="1:10" x14ac:dyDescent="0.25">
      <c r="A35" s="8" t="str">
        <f>Calculator!D35</f>
        <v/>
      </c>
      <c r="B35" s="8" t="str">
        <f>IF(Calculator!G35&gt;0,Calculator!G35,Calculator!H35)</f>
        <v/>
      </c>
      <c r="C35" s="8">
        <f>IF(Calculator!E35="Combination oven, boiler-based",Calculator!F35,0)</f>
        <v>0</v>
      </c>
      <c r="D35" s="8">
        <f t="shared" si="0"/>
        <v>4380</v>
      </c>
      <c r="E35" s="8">
        <f t="shared" si="1"/>
        <v>0</v>
      </c>
      <c r="G35" s="8" t="str">
        <f>IF(Calculator!G35&gt;0,Calculator!G35,Calculator!H35)</f>
        <v/>
      </c>
      <c r="H35" s="8">
        <f>IF(Calculator!E35="Combination oven, connectionless",Calculator!F35,0)</f>
        <v>0</v>
      </c>
      <c r="I35" s="8">
        <f t="shared" si="2"/>
        <v>4380</v>
      </c>
      <c r="J35" s="8">
        <f t="shared" si="3"/>
        <v>0</v>
      </c>
    </row>
    <row r="36" spans="1:10" x14ac:dyDescent="0.25">
      <c r="A36" s="8" t="str">
        <f>Calculator!D36</f>
        <v/>
      </c>
      <c r="B36" s="8" t="str">
        <f>IF(Calculator!G36&gt;0,Calculator!G36,Calculator!H36)</f>
        <v/>
      </c>
      <c r="C36" s="8">
        <f>IF(Calculator!E36="Combination oven, boiler-based",Calculator!F36,0)</f>
        <v>0</v>
      </c>
      <c r="D36" s="8">
        <f t="shared" si="0"/>
        <v>4380</v>
      </c>
      <c r="E36" s="8">
        <f t="shared" si="1"/>
        <v>0</v>
      </c>
      <c r="G36" s="8" t="str">
        <f>IF(Calculator!G36&gt;0,Calculator!G36,Calculator!H36)</f>
        <v/>
      </c>
      <c r="H36" s="8">
        <f>IF(Calculator!E36="Combination oven, connectionless",Calculator!F36,0)</f>
        <v>0</v>
      </c>
      <c r="I36" s="8">
        <f t="shared" si="2"/>
        <v>4380</v>
      </c>
      <c r="J36" s="8">
        <f t="shared" si="3"/>
        <v>0</v>
      </c>
    </row>
    <row r="37" spans="1:10" x14ac:dyDescent="0.25">
      <c r="A37" s="8" t="str">
        <f>Calculator!D37</f>
        <v/>
      </c>
      <c r="B37" s="8" t="str">
        <f>IF(Calculator!G37&gt;0,Calculator!G37,Calculator!H37)</f>
        <v/>
      </c>
      <c r="C37" s="8">
        <f>IF(Calculator!E37="Combination oven, boiler-based",Calculator!F37,0)</f>
        <v>0</v>
      </c>
      <c r="D37" s="8">
        <f t="shared" si="0"/>
        <v>4380</v>
      </c>
      <c r="E37" s="8">
        <f t="shared" si="1"/>
        <v>0</v>
      </c>
      <c r="G37" s="8" t="str">
        <f>IF(Calculator!G37&gt;0,Calculator!G37,Calculator!H37)</f>
        <v/>
      </c>
      <c r="H37" s="8">
        <f>IF(Calculator!E37="Combination oven, connectionless",Calculator!F37,0)</f>
        <v>0</v>
      </c>
      <c r="I37" s="8">
        <f t="shared" si="2"/>
        <v>4380</v>
      </c>
      <c r="J37" s="8">
        <f t="shared" si="3"/>
        <v>0</v>
      </c>
    </row>
    <row r="38" spans="1:10" x14ac:dyDescent="0.25">
      <c r="A38" s="8" t="str">
        <f>Calculator!D38</f>
        <v/>
      </c>
      <c r="B38" s="8" t="str">
        <f>IF(Calculator!G38&gt;0,Calculator!G38,Calculator!H38)</f>
        <v/>
      </c>
      <c r="C38" s="8">
        <f>IF(Calculator!E38="Combination oven, boiler-based",Calculator!F38,0)</f>
        <v>0</v>
      </c>
      <c r="D38" s="8">
        <f t="shared" si="0"/>
        <v>4380</v>
      </c>
      <c r="E38" s="8">
        <f t="shared" si="1"/>
        <v>0</v>
      </c>
      <c r="G38" s="8" t="str">
        <f>IF(Calculator!G38&gt;0,Calculator!G38,Calculator!H38)</f>
        <v/>
      </c>
      <c r="H38" s="8">
        <f>IF(Calculator!E38="Combination oven, connectionless",Calculator!F38,0)</f>
        <v>0</v>
      </c>
      <c r="I38" s="8">
        <f t="shared" si="2"/>
        <v>4380</v>
      </c>
      <c r="J38" s="8">
        <f t="shared" si="3"/>
        <v>0</v>
      </c>
    </row>
    <row r="39" spans="1:10" x14ac:dyDescent="0.25">
      <c r="A39" s="8" t="str">
        <f>Calculator!D39</f>
        <v/>
      </c>
      <c r="B39" s="8" t="str">
        <f>IF(Calculator!G39&gt;0,Calculator!G39,Calculator!H39)</f>
        <v/>
      </c>
      <c r="C39" s="8">
        <f>IF(Calculator!E39="Combination oven, boiler-based",Calculator!F39,0)</f>
        <v>0</v>
      </c>
      <c r="D39" s="8">
        <f t="shared" si="0"/>
        <v>4380</v>
      </c>
      <c r="E39" s="8">
        <f t="shared" si="1"/>
        <v>0</v>
      </c>
      <c r="G39" s="8" t="str">
        <f>IF(Calculator!G39&gt;0,Calculator!G39,Calculator!H39)</f>
        <v/>
      </c>
      <c r="H39" s="8">
        <f>IF(Calculator!E39="Combination oven, connectionless",Calculator!F39,0)</f>
        <v>0</v>
      </c>
      <c r="I39" s="8">
        <f t="shared" si="2"/>
        <v>4380</v>
      </c>
      <c r="J39" s="8">
        <f t="shared" si="3"/>
        <v>0</v>
      </c>
    </row>
    <row r="40" spans="1:10" x14ac:dyDescent="0.25">
      <c r="A40" s="8" t="str">
        <f>Calculator!D40</f>
        <v/>
      </c>
      <c r="B40" s="8" t="str">
        <f>IF(Calculator!G40&gt;0,Calculator!G40,Calculator!H40)</f>
        <v/>
      </c>
      <c r="C40" s="8">
        <f>IF(Calculator!E40="Combination oven, boiler-based",Calculator!F40,0)</f>
        <v>0</v>
      </c>
      <c r="D40" s="8">
        <f t="shared" si="0"/>
        <v>4380</v>
      </c>
      <c r="E40" s="8">
        <f t="shared" si="1"/>
        <v>0</v>
      </c>
      <c r="G40" s="8" t="str">
        <f>IF(Calculator!G40&gt;0,Calculator!G40,Calculator!H40)</f>
        <v/>
      </c>
      <c r="H40" s="8">
        <f>IF(Calculator!E40="Combination oven, connectionless",Calculator!F40,0)</f>
        <v>0</v>
      </c>
      <c r="I40" s="8">
        <f t="shared" si="2"/>
        <v>4380</v>
      </c>
      <c r="J40" s="8">
        <f t="shared" si="3"/>
        <v>0</v>
      </c>
    </row>
    <row r="41" spans="1:10" x14ac:dyDescent="0.25">
      <c r="A41" s="8" t="str">
        <f>Calculator!D41</f>
        <v/>
      </c>
      <c r="B41" s="8" t="str">
        <f>IF(Calculator!G41&gt;0,Calculator!G41,Calculator!H41)</f>
        <v/>
      </c>
      <c r="C41" s="8">
        <f>IF(Calculator!E41="Combination oven, boiler-based",Calculator!F41,0)</f>
        <v>0</v>
      </c>
      <c r="D41" s="8">
        <f t="shared" si="0"/>
        <v>4380</v>
      </c>
      <c r="E41" s="8">
        <f t="shared" si="1"/>
        <v>0</v>
      </c>
      <c r="G41" s="8" t="str">
        <f>IF(Calculator!G41&gt;0,Calculator!G41,Calculator!H41)</f>
        <v/>
      </c>
      <c r="H41" s="8">
        <f>IF(Calculator!E41="Combination oven, connectionless",Calculator!F41,0)</f>
        <v>0</v>
      </c>
      <c r="I41" s="8">
        <f t="shared" si="2"/>
        <v>4380</v>
      </c>
      <c r="J41" s="8">
        <f t="shared" si="3"/>
        <v>0</v>
      </c>
    </row>
    <row r="42" spans="1:10" x14ac:dyDescent="0.25">
      <c r="A42" s="8" t="str">
        <f>Calculator!D42</f>
        <v/>
      </c>
      <c r="B42" s="8" t="str">
        <f>IF(Calculator!G42&gt;0,Calculator!G42,Calculator!H42)</f>
        <v/>
      </c>
      <c r="C42" s="8">
        <f>IF(Calculator!E42="Combination oven, boiler-based",Calculator!F42,0)</f>
        <v>0</v>
      </c>
      <c r="D42" s="8">
        <f t="shared" si="0"/>
        <v>4380</v>
      </c>
      <c r="E42" s="8">
        <f t="shared" si="1"/>
        <v>0</v>
      </c>
      <c r="G42" s="8" t="str">
        <f>IF(Calculator!G42&gt;0,Calculator!G42,Calculator!H42)</f>
        <v/>
      </c>
      <c r="H42" s="8">
        <f>IF(Calculator!E42="Combination oven, connectionless",Calculator!F42,0)</f>
        <v>0</v>
      </c>
      <c r="I42" s="8">
        <f t="shared" si="2"/>
        <v>4380</v>
      </c>
      <c r="J42" s="8">
        <f t="shared" si="3"/>
        <v>0</v>
      </c>
    </row>
    <row r="43" spans="1:10" x14ac:dyDescent="0.25">
      <c r="A43" s="8" t="str">
        <f>Calculator!D43</f>
        <v/>
      </c>
      <c r="B43" s="8" t="str">
        <f>IF(Calculator!G43&gt;0,Calculator!G43,Calculator!H43)</f>
        <v/>
      </c>
      <c r="C43" s="8">
        <f>IF(Calculator!E43="Combination oven, boiler-based",Calculator!F43,0)</f>
        <v>0</v>
      </c>
      <c r="D43" s="8">
        <f t="shared" si="0"/>
        <v>4380</v>
      </c>
      <c r="E43" s="8">
        <f t="shared" si="1"/>
        <v>0</v>
      </c>
      <c r="G43" s="8" t="str">
        <f>IF(Calculator!G43&gt;0,Calculator!G43,Calculator!H43)</f>
        <v/>
      </c>
      <c r="H43" s="8">
        <f>IF(Calculator!E43="Combination oven, connectionless",Calculator!F43,0)</f>
        <v>0</v>
      </c>
      <c r="I43" s="8">
        <f t="shared" si="2"/>
        <v>4380</v>
      </c>
      <c r="J43" s="8">
        <f t="shared" si="3"/>
        <v>0</v>
      </c>
    </row>
    <row r="44" spans="1:10" x14ac:dyDescent="0.25">
      <c r="A44" s="8" t="str">
        <f>Calculator!D44</f>
        <v/>
      </c>
      <c r="B44" s="8" t="str">
        <f>IF(Calculator!G44&gt;0,Calculator!G44,Calculator!H44)</f>
        <v/>
      </c>
      <c r="C44" s="8">
        <f>IF(Calculator!E44="Combination oven, boiler-based",Calculator!F44,0)</f>
        <v>0</v>
      </c>
      <c r="D44" s="8">
        <f t="shared" si="0"/>
        <v>4380</v>
      </c>
      <c r="E44" s="8">
        <f t="shared" si="1"/>
        <v>0</v>
      </c>
      <c r="G44" s="8" t="str">
        <f>IF(Calculator!G44&gt;0,Calculator!G44,Calculator!H44)</f>
        <v/>
      </c>
      <c r="H44" s="8">
        <f>IF(Calculator!E44="Combination oven, connectionless",Calculator!F44,0)</f>
        <v>0</v>
      </c>
      <c r="I44" s="8">
        <f t="shared" si="2"/>
        <v>4380</v>
      </c>
      <c r="J44" s="8">
        <f t="shared" si="3"/>
        <v>0</v>
      </c>
    </row>
    <row r="45" spans="1:10" x14ac:dyDescent="0.25">
      <c r="A45" s="8" t="str">
        <f>Calculator!D45</f>
        <v/>
      </c>
      <c r="B45" s="8" t="str">
        <f>IF(Calculator!G45&gt;0,Calculator!G45,Calculator!H45)</f>
        <v/>
      </c>
      <c r="C45" s="8">
        <f>IF(Calculator!E45="Combination oven, boiler-based",Calculator!F45,0)</f>
        <v>0</v>
      </c>
      <c r="D45" s="8">
        <f t="shared" si="0"/>
        <v>4380</v>
      </c>
      <c r="E45" s="8">
        <f t="shared" si="1"/>
        <v>0</v>
      </c>
      <c r="G45" s="8" t="str">
        <f>IF(Calculator!G45&gt;0,Calculator!G45,Calculator!H45)</f>
        <v/>
      </c>
      <c r="H45" s="8">
        <f>IF(Calculator!E45="Combination oven, connectionless",Calculator!F45,0)</f>
        <v>0</v>
      </c>
      <c r="I45" s="8">
        <f t="shared" si="2"/>
        <v>4380</v>
      </c>
      <c r="J45" s="8">
        <f t="shared" si="3"/>
        <v>0</v>
      </c>
    </row>
    <row r="46" spans="1:10" x14ac:dyDescent="0.25">
      <c r="A46" s="8" t="str">
        <f>Calculator!D46</f>
        <v/>
      </c>
      <c r="B46" s="8" t="str">
        <f>IF(Calculator!G46&gt;0,Calculator!G46,Calculator!H46)</f>
        <v/>
      </c>
      <c r="C46" s="8">
        <f>IF(Calculator!E46="Combination oven, boiler-based",Calculator!F46,0)</f>
        <v>0</v>
      </c>
      <c r="D46" s="8">
        <f t="shared" si="0"/>
        <v>4380</v>
      </c>
      <c r="E46" s="8">
        <f t="shared" si="1"/>
        <v>0</v>
      </c>
      <c r="G46" s="8" t="str">
        <f>IF(Calculator!G46&gt;0,Calculator!G46,Calculator!H46)</f>
        <v/>
      </c>
      <c r="H46" s="8">
        <f>IF(Calculator!E46="Combination oven, connectionless",Calculator!F46,0)</f>
        <v>0</v>
      </c>
      <c r="I46" s="8">
        <f t="shared" si="2"/>
        <v>4380</v>
      </c>
      <c r="J46" s="8">
        <f t="shared" si="3"/>
        <v>0</v>
      </c>
    </row>
    <row r="47" spans="1:10" x14ac:dyDescent="0.25">
      <c r="A47" s="8" t="str">
        <f>Calculator!D47</f>
        <v/>
      </c>
      <c r="B47" s="8" t="str">
        <f>IF(Calculator!G47&gt;0,Calculator!G47,Calculator!H47)</f>
        <v/>
      </c>
      <c r="C47" s="8">
        <f>IF(Calculator!E47="Combination oven, boiler-based",Calculator!F47,0)</f>
        <v>0</v>
      </c>
      <c r="D47" s="8">
        <f t="shared" si="0"/>
        <v>4380</v>
      </c>
      <c r="E47" s="8">
        <f t="shared" si="1"/>
        <v>0</v>
      </c>
      <c r="G47" s="8" t="str">
        <f>IF(Calculator!G47&gt;0,Calculator!G47,Calculator!H47)</f>
        <v/>
      </c>
      <c r="H47" s="8">
        <f>IF(Calculator!E47="Combination oven, connectionless",Calculator!F47,0)</f>
        <v>0</v>
      </c>
      <c r="I47" s="8">
        <f t="shared" si="2"/>
        <v>4380</v>
      </c>
      <c r="J47" s="8">
        <f t="shared" si="3"/>
        <v>0</v>
      </c>
    </row>
    <row r="48" spans="1:10" x14ac:dyDescent="0.25">
      <c r="A48" s="8" t="str">
        <f>Calculator!D48</f>
        <v/>
      </c>
      <c r="B48" s="8" t="str">
        <f>IF(Calculator!G48&gt;0,Calculator!G48,Calculator!H48)</f>
        <v/>
      </c>
      <c r="C48" s="8">
        <f>IF(Calculator!E48="Combination oven, boiler-based",Calculator!F48,0)</f>
        <v>0</v>
      </c>
      <c r="D48" s="8">
        <f t="shared" si="0"/>
        <v>4380</v>
      </c>
      <c r="E48" s="8">
        <f t="shared" si="1"/>
        <v>0</v>
      </c>
      <c r="G48" s="8" t="str">
        <f>IF(Calculator!G48&gt;0,Calculator!G48,Calculator!H48)</f>
        <v/>
      </c>
      <c r="H48" s="8">
        <f>IF(Calculator!E48="Combination oven, connectionless",Calculator!F48,0)</f>
        <v>0</v>
      </c>
      <c r="I48" s="8">
        <f t="shared" si="2"/>
        <v>4380</v>
      </c>
      <c r="J48" s="8">
        <f t="shared" si="3"/>
        <v>0</v>
      </c>
    </row>
    <row r="49" spans="1:10" x14ac:dyDescent="0.25">
      <c r="A49" s="8" t="str">
        <f>Calculator!D49</f>
        <v/>
      </c>
      <c r="B49" s="8" t="str">
        <f>IF(Calculator!G49&gt;0,Calculator!G49,Calculator!H49)</f>
        <v/>
      </c>
      <c r="C49" s="8">
        <f>IF(Calculator!E49="Combination oven, boiler-based",Calculator!F49,0)</f>
        <v>0</v>
      </c>
      <c r="D49" s="8">
        <f t="shared" si="0"/>
        <v>4380</v>
      </c>
      <c r="E49" s="8">
        <f t="shared" si="1"/>
        <v>0</v>
      </c>
      <c r="G49" s="8" t="str">
        <f>IF(Calculator!G49&gt;0,Calculator!G49,Calculator!H49)</f>
        <v/>
      </c>
      <c r="H49" s="8">
        <f>IF(Calculator!E49="Combination oven, connectionless",Calculator!F49,0)</f>
        <v>0</v>
      </c>
      <c r="I49" s="8">
        <f t="shared" si="2"/>
        <v>4380</v>
      </c>
      <c r="J49" s="8">
        <f t="shared" si="3"/>
        <v>0</v>
      </c>
    </row>
    <row r="50" spans="1:10" x14ac:dyDescent="0.25">
      <c r="A50" s="8" t="str">
        <f>Calculator!D50</f>
        <v/>
      </c>
      <c r="B50" s="8" t="str">
        <f>IF(Calculator!G50&gt;0,Calculator!G50,Calculator!H50)</f>
        <v/>
      </c>
      <c r="C50" s="8">
        <f>IF(Calculator!E50="Combination oven, boiler-based",Calculator!F50,0)</f>
        <v>0</v>
      </c>
      <c r="D50" s="8">
        <f t="shared" si="0"/>
        <v>4380</v>
      </c>
      <c r="E50" s="8">
        <f t="shared" si="1"/>
        <v>0</v>
      </c>
      <c r="G50" s="8" t="str">
        <f>IF(Calculator!G50&gt;0,Calculator!G50,Calculator!H50)</f>
        <v/>
      </c>
      <c r="H50" s="8">
        <f>IF(Calculator!E50="Combination oven, connectionless",Calculator!F50,0)</f>
        <v>0</v>
      </c>
      <c r="I50" s="8">
        <f t="shared" si="2"/>
        <v>4380</v>
      </c>
      <c r="J50" s="8">
        <f t="shared" si="3"/>
        <v>0</v>
      </c>
    </row>
    <row r="51" spans="1:10" x14ac:dyDescent="0.25">
      <c r="A51" s="8" t="str">
        <f>Calculator!D51</f>
        <v/>
      </c>
      <c r="B51" s="8" t="str">
        <f>IF(Calculator!G51&gt;0,Calculator!G51,Calculator!H51)</f>
        <v/>
      </c>
      <c r="C51" s="8">
        <f>IF(Calculator!E51="Combination oven, boiler-based",Calculator!F51,0)</f>
        <v>0</v>
      </c>
      <c r="D51" s="8">
        <f t="shared" si="0"/>
        <v>4380</v>
      </c>
      <c r="E51" s="8">
        <f t="shared" si="1"/>
        <v>0</v>
      </c>
      <c r="G51" s="8" t="str">
        <f>IF(Calculator!G51&gt;0,Calculator!G51,Calculator!H51)</f>
        <v/>
      </c>
      <c r="H51" s="8">
        <f>IF(Calculator!E51="Combination oven, connectionless",Calculator!F51,0)</f>
        <v>0</v>
      </c>
      <c r="I51" s="8">
        <f t="shared" si="2"/>
        <v>4380</v>
      </c>
      <c r="J51" s="8">
        <f t="shared" si="3"/>
        <v>0</v>
      </c>
    </row>
    <row r="52" spans="1:10" x14ac:dyDescent="0.25">
      <c r="A52" s="8" t="str">
        <f>Calculator!D52</f>
        <v/>
      </c>
      <c r="B52" s="8" t="str">
        <f>IF(Calculator!G52&gt;0,Calculator!G52,Calculator!H52)</f>
        <v/>
      </c>
      <c r="C52" s="8">
        <f>IF(Calculator!E52="Combination oven, boiler-based",Calculator!F52,0)</f>
        <v>0</v>
      </c>
      <c r="D52" s="8">
        <f t="shared" si="0"/>
        <v>4380</v>
      </c>
      <c r="E52" s="8">
        <f t="shared" si="1"/>
        <v>0</v>
      </c>
      <c r="G52" s="8" t="str">
        <f>IF(Calculator!G52&gt;0,Calculator!G52,Calculator!H52)</f>
        <v/>
      </c>
      <c r="H52" s="8">
        <f>IF(Calculator!E52="Combination oven, connectionless",Calculator!F52,0)</f>
        <v>0</v>
      </c>
      <c r="I52" s="8">
        <f t="shared" si="2"/>
        <v>4380</v>
      </c>
      <c r="J52" s="8">
        <f t="shared" si="3"/>
        <v>0</v>
      </c>
    </row>
    <row r="53" spans="1:10" x14ac:dyDescent="0.25">
      <c r="A53" s="8" t="str">
        <f>Calculator!D53</f>
        <v/>
      </c>
      <c r="B53" s="8" t="str">
        <f>IF(Calculator!G53&gt;0,Calculator!G53,Calculator!H53)</f>
        <v/>
      </c>
      <c r="C53" s="8">
        <f>IF(Calculator!E53="Combination oven, boiler-based",Calculator!F53,0)</f>
        <v>0</v>
      </c>
      <c r="D53" s="8">
        <f t="shared" si="0"/>
        <v>4380</v>
      </c>
      <c r="E53" s="8">
        <f t="shared" si="1"/>
        <v>0</v>
      </c>
      <c r="G53" s="8" t="str">
        <f>IF(Calculator!G53&gt;0,Calculator!G53,Calculator!H53)</f>
        <v/>
      </c>
      <c r="H53" s="8">
        <f>IF(Calculator!E53="Combination oven, connectionless",Calculator!F53,0)</f>
        <v>0</v>
      </c>
      <c r="I53" s="8">
        <f t="shared" si="2"/>
        <v>4380</v>
      </c>
      <c r="J53" s="8">
        <f t="shared" si="3"/>
        <v>0</v>
      </c>
    </row>
    <row r="54" spans="1:10" x14ac:dyDescent="0.25">
      <c r="A54" s="8" t="str">
        <f>Calculator!D54</f>
        <v/>
      </c>
      <c r="B54" s="8" t="str">
        <f>IF(Calculator!G54&gt;0,Calculator!G54,Calculator!H54)</f>
        <v/>
      </c>
      <c r="C54" s="8">
        <f>IF(Calculator!E54="Combination oven, boiler-based",Calculator!F54,0)</f>
        <v>0</v>
      </c>
      <c r="D54" s="8">
        <f t="shared" si="0"/>
        <v>4380</v>
      </c>
      <c r="E54" s="8">
        <f t="shared" si="1"/>
        <v>0</v>
      </c>
      <c r="G54" s="8" t="str">
        <f>IF(Calculator!G54&gt;0,Calculator!G54,Calculator!H54)</f>
        <v/>
      </c>
      <c r="H54" s="8">
        <f>IF(Calculator!E54="Combination oven, connectionless",Calculator!F54,0)</f>
        <v>0</v>
      </c>
      <c r="I54" s="8">
        <f t="shared" si="2"/>
        <v>4380</v>
      </c>
      <c r="J54" s="8">
        <f t="shared" si="3"/>
        <v>0</v>
      </c>
    </row>
    <row r="55" spans="1:10" x14ac:dyDescent="0.25">
      <c r="A55" s="8" t="str">
        <f>Calculator!D55</f>
        <v/>
      </c>
      <c r="B55" s="8" t="str">
        <f>IF(Calculator!G55&gt;0,Calculator!G55,Calculator!H55)</f>
        <v/>
      </c>
      <c r="C55" s="8">
        <f>IF(Calculator!E55="Combination oven, boiler-based",Calculator!F55,0)</f>
        <v>0</v>
      </c>
      <c r="D55" s="8">
        <f t="shared" si="0"/>
        <v>4380</v>
      </c>
      <c r="E55" s="8">
        <f t="shared" si="1"/>
        <v>0</v>
      </c>
      <c r="G55" s="8" t="str">
        <f>IF(Calculator!G55&gt;0,Calculator!G55,Calculator!H55)</f>
        <v/>
      </c>
      <c r="H55" s="8">
        <f>IF(Calculator!E55="Combination oven, connectionless",Calculator!F55,0)</f>
        <v>0</v>
      </c>
      <c r="I55" s="8">
        <f t="shared" si="2"/>
        <v>4380</v>
      </c>
      <c r="J55" s="8">
        <f t="shared" si="3"/>
        <v>0</v>
      </c>
    </row>
    <row r="56" spans="1:10" x14ac:dyDescent="0.25">
      <c r="A56" s="8" t="str">
        <f>Calculator!D56</f>
        <v/>
      </c>
      <c r="B56" s="8" t="str">
        <f>IF(Calculator!G56&gt;0,Calculator!G56,Calculator!H56)</f>
        <v/>
      </c>
      <c r="C56" s="8">
        <f>IF(Calculator!E56="Combination oven, boiler-based",Calculator!F56,0)</f>
        <v>0</v>
      </c>
      <c r="D56" s="8">
        <f t="shared" si="0"/>
        <v>4380</v>
      </c>
      <c r="E56" s="8">
        <f t="shared" si="1"/>
        <v>0</v>
      </c>
      <c r="G56" s="8" t="str">
        <f>IF(Calculator!G56&gt;0,Calculator!G56,Calculator!H56)</f>
        <v/>
      </c>
      <c r="H56" s="8">
        <f>IF(Calculator!E56="Combination oven, connectionless",Calculator!F56,0)</f>
        <v>0</v>
      </c>
      <c r="I56" s="8">
        <f t="shared" si="2"/>
        <v>4380</v>
      </c>
      <c r="J56" s="8">
        <f t="shared" si="3"/>
        <v>0</v>
      </c>
    </row>
    <row r="57" spans="1:10" x14ac:dyDescent="0.25">
      <c r="A57" s="8" t="str">
        <f>Calculator!D57</f>
        <v/>
      </c>
      <c r="B57" s="8" t="str">
        <f>IF(Calculator!G57&gt;0,Calculator!G57,Calculator!H57)</f>
        <v/>
      </c>
      <c r="C57" s="8">
        <f>IF(Calculator!E57="Combination oven, boiler-based",Calculator!F57,0)</f>
        <v>0</v>
      </c>
      <c r="D57" s="8">
        <f t="shared" si="0"/>
        <v>4380</v>
      </c>
      <c r="E57" s="8">
        <f t="shared" si="1"/>
        <v>0</v>
      </c>
      <c r="G57" s="8" t="str">
        <f>IF(Calculator!G57&gt;0,Calculator!G57,Calculator!H57)</f>
        <v/>
      </c>
      <c r="H57" s="8">
        <f>IF(Calculator!E57="Combination oven, connectionless",Calculator!F57,0)</f>
        <v>0</v>
      </c>
      <c r="I57" s="8">
        <f t="shared" si="2"/>
        <v>4380</v>
      </c>
      <c r="J57" s="8">
        <f t="shared" si="3"/>
        <v>0</v>
      </c>
    </row>
    <row r="58" spans="1:10" x14ac:dyDescent="0.25">
      <c r="A58" s="8" t="str">
        <f>Calculator!D58</f>
        <v/>
      </c>
      <c r="B58" s="8" t="str">
        <f>IF(Calculator!G58&gt;0,Calculator!G58,Calculator!H58)</f>
        <v/>
      </c>
      <c r="C58" s="8">
        <f>IF(Calculator!E58="Combination oven, boiler-based",Calculator!F58,0)</f>
        <v>0</v>
      </c>
      <c r="D58" s="8">
        <f t="shared" si="0"/>
        <v>4380</v>
      </c>
      <c r="E58" s="8">
        <f t="shared" si="1"/>
        <v>0</v>
      </c>
      <c r="G58" s="8" t="str">
        <f>IF(Calculator!G58&gt;0,Calculator!G58,Calculator!H58)</f>
        <v/>
      </c>
      <c r="H58" s="8">
        <f>IF(Calculator!E58="Combination oven, connectionless",Calculator!F58,0)</f>
        <v>0</v>
      </c>
      <c r="I58" s="8">
        <f t="shared" si="2"/>
        <v>4380</v>
      </c>
      <c r="J58" s="8">
        <f t="shared" si="3"/>
        <v>0</v>
      </c>
    </row>
    <row r="59" spans="1:10" x14ac:dyDescent="0.25">
      <c r="A59" s="8" t="str">
        <f>Calculator!D59</f>
        <v/>
      </c>
      <c r="B59" s="8" t="str">
        <f>IF(Calculator!G59&gt;0,Calculator!G59,Calculator!H59)</f>
        <v/>
      </c>
      <c r="C59" s="8">
        <f>IF(Calculator!E59="Combination oven, boiler-based",Calculator!F59,0)</f>
        <v>0</v>
      </c>
      <c r="D59" s="8">
        <f t="shared" si="0"/>
        <v>4380</v>
      </c>
      <c r="E59" s="8">
        <f t="shared" si="1"/>
        <v>0</v>
      </c>
      <c r="G59" s="8" t="str">
        <f>IF(Calculator!G59&gt;0,Calculator!G59,Calculator!H59)</f>
        <v/>
      </c>
      <c r="H59" s="8">
        <f>IF(Calculator!E59="Combination oven, connectionless",Calculator!F59,0)</f>
        <v>0</v>
      </c>
      <c r="I59" s="8">
        <f t="shared" si="2"/>
        <v>4380</v>
      </c>
      <c r="J59" s="8">
        <f t="shared" si="3"/>
        <v>0</v>
      </c>
    </row>
    <row r="60" spans="1:10" x14ac:dyDescent="0.25">
      <c r="A60" s="8" t="str">
        <f>Calculator!D60</f>
        <v/>
      </c>
      <c r="B60" s="8" t="str">
        <f>IF(Calculator!G60&gt;0,Calculator!G60,Calculator!H60)</f>
        <v/>
      </c>
      <c r="C60" s="8">
        <f>IF(Calculator!E60="Combination oven, boiler-based",Calculator!F60,0)</f>
        <v>0</v>
      </c>
      <c r="D60" s="8">
        <f t="shared" si="0"/>
        <v>4380</v>
      </c>
      <c r="E60" s="8">
        <f t="shared" si="1"/>
        <v>0</v>
      </c>
      <c r="G60" s="8" t="str">
        <f>IF(Calculator!G60&gt;0,Calculator!G60,Calculator!H60)</f>
        <v/>
      </c>
      <c r="H60" s="8">
        <f>IF(Calculator!E60="Combination oven, connectionless",Calculator!F60,0)</f>
        <v>0</v>
      </c>
      <c r="I60" s="8">
        <f t="shared" si="2"/>
        <v>4380</v>
      </c>
      <c r="J60" s="8">
        <f t="shared" si="3"/>
        <v>0</v>
      </c>
    </row>
    <row r="61" spans="1:10" x14ac:dyDescent="0.25">
      <c r="A61" s="8" t="str">
        <f>Calculator!D61</f>
        <v/>
      </c>
      <c r="B61" s="8" t="str">
        <f>IF(Calculator!G61&gt;0,Calculator!G61,Calculator!H61)</f>
        <v/>
      </c>
      <c r="C61" s="8">
        <f>IF(Calculator!E61="Combination oven, boiler-based",Calculator!F61,0)</f>
        <v>0</v>
      </c>
      <c r="D61" s="8">
        <f t="shared" si="0"/>
        <v>4380</v>
      </c>
      <c r="E61" s="8">
        <f t="shared" si="1"/>
        <v>0</v>
      </c>
      <c r="G61" s="8" t="str">
        <f>IF(Calculator!G61&gt;0,Calculator!G61,Calculator!H61)</f>
        <v/>
      </c>
      <c r="H61" s="8">
        <f>IF(Calculator!E61="Combination oven, connectionless",Calculator!F61,0)</f>
        <v>0</v>
      </c>
      <c r="I61" s="8">
        <f t="shared" si="2"/>
        <v>4380</v>
      </c>
      <c r="J61" s="8">
        <f t="shared" si="3"/>
        <v>0</v>
      </c>
    </row>
    <row r="62" spans="1:10" x14ac:dyDescent="0.25">
      <c r="A62" s="8" t="str">
        <f>Calculator!D62</f>
        <v/>
      </c>
      <c r="B62" s="8" t="str">
        <f>IF(Calculator!G62&gt;0,Calculator!G62,Calculator!H62)</f>
        <v/>
      </c>
      <c r="C62" s="8">
        <f>IF(Calculator!E62="Combination oven, boiler-based",Calculator!F62,0)</f>
        <v>0</v>
      </c>
      <c r="D62" s="8">
        <f t="shared" si="0"/>
        <v>4380</v>
      </c>
      <c r="E62" s="8">
        <f t="shared" si="1"/>
        <v>0</v>
      </c>
      <c r="G62" s="8" t="str">
        <f>IF(Calculator!G62&gt;0,Calculator!G62,Calculator!H62)</f>
        <v/>
      </c>
      <c r="H62" s="8">
        <f>IF(Calculator!E62="Combination oven, connectionless",Calculator!F62,0)</f>
        <v>0</v>
      </c>
      <c r="I62" s="8">
        <f t="shared" si="2"/>
        <v>4380</v>
      </c>
      <c r="J62" s="8">
        <f t="shared" si="3"/>
        <v>0</v>
      </c>
    </row>
    <row r="63" spans="1:10" x14ac:dyDescent="0.25">
      <c r="A63" s="8" t="str">
        <f>Calculator!D63</f>
        <v/>
      </c>
      <c r="B63" s="8" t="str">
        <f>IF(Calculator!G63&gt;0,Calculator!G63,Calculator!H63)</f>
        <v/>
      </c>
      <c r="C63" s="8">
        <f>IF(Calculator!E63="Combination oven, boiler-based",Calculator!F63,0)</f>
        <v>0</v>
      </c>
      <c r="D63" s="8">
        <f t="shared" si="0"/>
        <v>4380</v>
      </c>
      <c r="E63" s="8">
        <f t="shared" si="1"/>
        <v>0</v>
      </c>
      <c r="G63" s="8" t="str">
        <f>IF(Calculator!G63&gt;0,Calculator!G63,Calculator!H63)</f>
        <v/>
      </c>
      <c r="H63" s="8">
        <f>IF(Calculator!E63="Combination oven, connectionless",Calculator!F63,0)</f>
        <v>0</v>
      </c>
      <c r="I63" s="8">
        <f t="shared" si="2"/>
        <v>4380</v>
      </c>
      <c r="J63" s="8">
        <f t="shared" si="3"/>
        <v>0</v>
      </c>
    </row>
    <row r="64" spans="1:10" x14ac:dyDescent="0.25">
      <c r="A64" s="8" t="str">
        <f>Calculator!D64</f>
        <v/>
      </c>
      <c r="B64" s="8" t="str">
        <f>IF(Calculator!G64&gt;0,Calculator!G64,Calculator!H64)</f>
        <v/>
      </c>
      <c r="C64" s="8">
        <f>IF(Calculator!E64="Combination oven, boiler-based",Calculator!F64,0)</f>
        <v>0</v>
      </c>
      <c r="D64" s="8">
        <f t="shared" si="0"/>
        <v>4380</v>
      </c>
      <c r="E64" s="8">
        <f t="shared" si="1"/>
        <v>0</v>
      </c>
      <c r="G64" s="8" t="str">
        <f>IF(Calculator!G64&gt;0,Calculator!G64,Calculator!H64)</f>
        <v/>
      </c>
      <c r="H64" s="8">
        <f>IF(Calculator!E64="Combination oven, connectionless",Calculator!F64,0)</f>
        <v>0</v>
      </c>
      <c r="I64" s="8">
        <f t="shared" si="2"/>
        <v>4380</v>
      </c>
      <c r="J64" s="8">
        <f t="shared" si="3"/>
        <v>0</v>
      </c>
    </row>
    <row r="65" spans="1:10" x14ac:dyDescent="0.25">
      <c r="A65" s="8" t="str">
        <f>Calculator!D65</f>
        <v/>
      </c>
      <c r="B65" s="8" t="str">
        <f>IF(Calculator!G65&gt;0,Calculator!G65,Calculator!H65)</f>
        <v/>
      </c>
      <c r="C65" s="8">
        <f>IF(Calculator!E65="Combination oven, boiler-based",Calculator!F65,0)</f>
        <v>0</v>
      </c>
      <c r="D65" s="8">
        <f t="shared" si="0"/>
        <v>4380</v>
      </c>
      <c r="E65" s="8">
        <f t="shared" si="1"/>
        <v>0</v>
      </c>
      <c r="G65" s="8" t="str">
        <f>IF(Calculator!G65&gt;0,Calculator!G65,Calculator!H65)</f>
        <v/>
      </c>
      <c r="H65" s="8">
        <f>IF(Calculator!E65="Combination oven, connectionless",Calculator!F65,0)</f>
        <v>0</v>
      </c>
      <c r="I65" s="8">
        <f t="shared" si="2"/>
        <v>4380</v>
      </c>
      <c r="J65" s="8">
        <f t="shared" si="3"/>
        <v>0</v>
      </c>
    </row>
    <row r="66" spans="1:10" x14ac:dyDescent="0.25">
      <c r="A66" s="8" t="str">
        <f>Calculator!D66</f>
        <v/>
      </c>
      <c r="B66" s="8" t="str">
        <f>IF(Calculator!G66&gt;0,Calculator!G66,Calculator!H66)</f>
        <v/>
      </c>
      <c r="C66" s="8">
        <f>IF(Calculator!E66="Combination oven, boiler-based",Calculator!F66,0)</f>
        <v>0</v>
      </c>
      <c r="D66" s="8">
        <f t="shared" si="0"/>
        <v>4380</v>
      </c>
      <c r="E66" s="8">
        <f t="shared" si="1"/>
        <v>0</v>
      </c>
      <c r="G66" s="8" t="str">
        <f>IF(Calculator!G66&gt;0,Calculator!G66,Calculator!H66)</f>
        <v/>
      </c>
      <c r="H66" s="8">
        <f>IF(Calculator!E66="Combination oven, connectionless",Calculator!F66,0)</f>
        <v>0</v>
      </c>
      <c r="I66" s="8">
        <f t="shared" si="2"/>
        <v>4380</v>
      </c>
      <c r="J66" s="8">
        <f t="shared" si="3"/>
        <v>0</v>
      </c>
    </row>
    <row r="67" spans="1:10" x14ac:dyDescent="0.25">
      <c r="A67" s="8" t="str">
        <f>Calculator!D67</f>
        <v/>
      </c>
      <c r="B67" s="8" t="str">
        <f>IF(Calculator!G67&gt;0,Calculator!G67,Calculator!H67)</f>
        <v/>
      </c>
      <c r="C67" s="8">
        <f>IF(Calculator!E67="Combination oven, boiler-based",Calculator!F67,0)</f>
        <v>0</v>
      </c>
      <c r="D67" s="8">
        <f t="shared" si="0"/>
        <v>4380</v>
      </c>
      <c r="E67" s="8">
        <f t="shared" si="1"/>
        <v>0</v>
      </c>
      <c r="G67" s="8" t="str">
        <f>IF(Calculator!G67&gt;0,Calculator!G67,Calculator!H67)</f>
        <v/>
      </c>
      <c r="H67" s="8">
        <f>IF(Calculator!E67="Combination oven, connectionless",Calculator!F67,0)</f>
        <v>0</v>
      </c>
      <c r="I67" s="8">
        <f t="shared" si="2"/>
        <v>4380</v>
      </c>
      <c r="J67" s="8">
        <f t="shared" si="3"/>
        <v>0</v>
      </c>
    </row>
    <row r="68" spans="1:10" x14ac:dyDescent="0.25">
      <c r="A68" s="8" t="str">
        <f>Calculator!D68</f>
        <v/>
      </c>
      <c r="B68" s="8" t="str">
        <f>IF(Calculator!G68&gt;0,Calculator!G68,Calculator!H68)</f>
        <v/>
      </c>
      <c r="C68" s="8">
        <f>IF(Calculator!E68="Combination oven, boiler-based",Calculator!F68,0)</f>
        <v>0</v>
      </c>
      <c r="D68" s="8">
        <f t="shared" si="0"/>
        <v>4380</v>
      </c>
      <c r="E68" s="8">
        <f t="shared" si="1"/>
        <v>0</v>
      </c>
      <c r="G68" s="8" t="str">
        <f>IF(Calculator!G68&gt;0,Calculator!G68,Calculator!H68)</f>
        <v/>
      </c>
      <c r="H68" s="8">
        <f>IF(Calculator!E68="Combination oven, connectionless",Calculator!F68,0)</f>
        <v>0</v>
      </c>
      <c r="I68" s="8">
        <f t="shared" si="2"/>
        <v>4380</v>
      </c>
      <c r="J68" s="8">
        <f t="shared" si="3"/>
        <v>0</v>
      </c>
    </row>
    <row r="69" spans="1:10" x14ac:dyDescent="0.25">
      <c r="A69" s="8" t="str">
        <f>Calculator!D69</f>
        <v/>
      </c>
      <c r="B69" s="8" t="str">
        <f>IF(Calculator!G69&gt;0,Calculator!G69,Calculator!H69)</f>
        <v/>
      </c>
      <c r="C69" s="8">
        <f>IF(Calculator!E69="Combination oven, boiler-based",Calculator!F69,0)</f>
        <v>0</v>
      </c>
      <c r="D69" s="8">
        <f t="shared" si="0"/>
        <v>4380</v>
      </c>
      <c r="E69" s="8">
        <f t="shared" si="1"/>
        <v>0</v>
      </c>
      <c r="G69" s="8" t="str">
        <f>IF(Calculator!G69&gt;0,Calculator!G69,Calculator!H69)</f>
        <v/>
      </c>
      <c r="H69" s="8">
        <f>IF(Calculator!E69="Combination oven, connectionless",Calculator!F69,0)</f>
        <v>0</v>
      </c>
      <c r="I69" s="8">
        <f t="shared" si="2"/>
        <v>4380</v>
      </c>
      <c r="J69" s="8">
        <f t="shared" si="3"/>
        <v>0</v>
      </c>
    </row>
    <row r="70" spans="1:10" x14ac:dyDescent="0.25">
      <c r="A70" s="8" t="str">
        <f>Calculator!D70</f>
        <v/>
      </c>
      <c r="B70" s="8" t="str">
        <f>IF(Calculator!G70&gt;0,Calculator!G70,Calculator!H70)</f>
        <v/>
      </c>
      <c r="C70" s="8">
        <f>IF(Calculator!E70="Combination oven, boiler-based",Calculator!F70,0)</f>
        <v>0</v>
      </c>
      <c r="D70" s="8">
        <f t="shared" si="0"/>
        <v>4380</v>
      </c>
      <c r="E70" s="8">
        <f t="shared" si="1"/>
        <v>0</v>
      </c>
      <c r="G70" s="8" t="str">
        <f>IF(Calculator!G70&gt;0,Calculator!G70,Calculator!H70)</f>
        <v/>
      </c>
      <c r="H70" s="8">
        <f>IF(Calculator!E70="Combination oven, connectionless",Calculator!F70,0)</f>
        <v>0</v>
      </c>
      <c r="I70" s="8">
        <f t="shared" si="2"/>
        <v>4380</v>
      </c>
      <c r="J70" s="8">
        <f t="shared" si="3"/>
        <v>0</v>
      </c>
    </row>
    <row r="71" spans="1:10" x14ac:dyDescent="0.25">
      <c r="A71" s="8" t="str">
        <f>Calculator!D71</f>
        <v/>
      </c>
      <c r="B71" s="8" t="str">
        <f>IF(Calculator!G71&gt;0,Calculator!G71,Calculator!H71)</f>
        <v/>
      </c>
      <c r="C71" s="8">
        <f>IF(Calculator!E71="Combination oven, boiler-based",Calculator!F71,0)</f>
        <v>0</v>
      </c>
      <c r="D71" s="8">
        <f t="shared" si="0"/>
        <v>4380</v>
      </c>
      <c r="E71" s="8">
        <f t="shared" si="1"/>
        <v>0</v>
      </c>
      <c r="G71" s="8" t="str">
        <f>IF(Calculator!G71&gt;0,Calculator!G71,Calculator!H71)</f>
        <v/>
      </c>
      <c r="H71" s="8">
        <f>IF(Calculator!E71="Combination oven, connectionless",Calculator!F71,0)</f>
        <v>0</v>
      </c>
      <c r="I71" s="8">
        <f t="shared" si="2"/>
        <v>4380</v>
      </c>
      <c r="J71" s="8">
        <f t="shared" si="3"/>
        <v>0</v>
      </c>
    </row>
    <row r="72" spans="1:10" x14ac:dyDescent="0.25">
      <c r="A72" s="8" t="str">
        <f>Calculator!D72</f>
        <v/>
      </c>
      <c r="B72" s="8" t="str">
        <f>IF(Calculator!G72&gt;0,Calculator!G72,Calculator!H72)</f>
        <v/>
      </c>
      <c r="C72" s="8">
        <f>IF(Calculator!E72="Combination oven, boiler-based",Calculator!F72,0)</f>
        <v>0</v>
      </c>
      <c r="D72" s="8">
        <f t="shared" si="0"/>
        <v>4380</v>
      </c>
      <c r="E72" s="8">
        <f t="shared" si="1"/>
        <v>0</v>
      </c>
      <c r="G72" s="8" t="str">
        <f>IF(Calculator!G72&gt;0,Calculator!G72,Calculator!H72)</f>
        <v/>
      </c>
      <c r="H72" s="8">
        <f>IF(Calculator!E72="Combination oven, connectionless",Calculator!F72,0)</f>
        <v>0</v>
      </c>
      <c r="I72" s="8">
        <f t="shared" si="2"/>
        <v>4380</v>
      </c>
      <c r="J72" s="8">
        <f t="shared" si="3"/>
        <v>0</v>
      </c>
    </row>
    <row r="73" spans="1:10" x14ac:dyDescent="0.25">
      <c r="A73" s="8" t="str">
        <f>Calculator!D73</f>
        <v/>
      </c>
      <c r="B73" s="8" t="str">
        <f>IF(Calculator!G73&gt;0,Calculator!G73,Calculator!H73)</f>
        <v/>
      </c>
      <c r="C73" s="8">
        <f>IF(Calculator!E73="Combination oven, boiler-based",Calculator!F73,0)</f>
        <v>0</v>
      </c>
      <c r="D73" s="8">
        <f t="shared" si="0"/>
        <v>4380</v>
      </c>
      <c r="E73" s="8">
        <f t="shared" si="1"/>
        <v>0</v>
      </c>
      <c r="G73" s="8" t="str">
        <f>IF(Calculator!G73&gt;0,Calculator!G73,Calculator!H73)</f>
        <v/>
      </c>
      <c r="H73" s="8">
        <f>IF(Calculator!E73="Combination oven, connectionless",Calculator!F73,0)</f>
        <v>0</v>
      </c>
      <c r="I73" s="8">
        <f t="shared" si="2"/>
        <v>4380</v>
      </c>
      <c r="J73" s="8">
        <f t="shared" si="3"/>
        <v>0</v>
      </c>
    </row>
    <row r="74" spans="1:10" x14ac:dyDescent="0.25">
      <c r="A74" s="8" t="str">
        <f>Calculator!D74</f>
        <v/>
      </c>
      <c r="B74" s="8" t="str">
        <f>IF(Calculator!G74&gt;0,Calculator!G74,Calculator!H74)</f>
        <v/>
      </c>
      <c r="C74" s="8">
        <f>IF(Calculator!E74="Combination oven, boiler-based",Calculator!F74,0)</f>
        <v>0</v>
      </c>
      <c r="D74" s="8">
        <f t="shared" si="0"/>
        <v>4380</v>
      </c>
      <c r="E74" s="8">
        <f t="shared" si="1"/>
        <v>0</v>
      </c>
      <c r="G74" s="8" t="str">
        <f>IF(Calculator!G74&gt;0,Calculator!G74,Calculator!H74)</f>
        <v/>
      </c>
      <c r="H74" s="8">
        <f>IF(Calculator!E74="Combination oven, connectionless",Calculator!F74,0)</f>
        <v>0</v>
      </c>
      <c r="I74" s="8">
        <f t="shared" si="2"/>
        <v>4380</v>
      </c>
      <c r="J74" s="8">
        <f t="shared" si="3"/>
        <v>0</v>
      </c>
    </row>
    <row r="75" spans="1:10" x14ac:dyDescent="0.25">
      <c r="A75" s="8" t="str">
        <f>Calculator!D75</f>
        <v/>
      </c>
      <c r="B75" s="8" t="str">
        <f>IF(Calculator!G75&gt;0,Calculator!G75,Calculator!H75)</f>
        <v/>
      </c>
      <c r="C75" s="8">
        <f>IF(Calculator!E75="Combination oven, boiler-based",Calculator!F75,0)</f>
        <v>0</v>
      </c>
      <c r="D75" s="8">
        <f t="shared" si="0"/>
        <v>4380</v>
      </c>
      <c r="E75" s="8">
        <f t="shared" si="1"/>
        <v>0</v>
      </c>
      <c r="G75" s="8" t="str">
        <f>IF(Calculator!G75&gt;0,Calculator!G75,Calculator!H75)</f>
        <v/>
      </c>
      <c r="H75" s="8">
        <f>IF(Calculator!E75="Combination oven, connectionless",Calculator!F75,0)</f>
        <v>0</v>
      </c>
      <c r="I75" s="8">
        <f t="shared" si="2"/>
        <v>4380</v>
      </c>
      <c r="J75" s="8">
        <f t="shared" si="3"/>
        <v>0</v>
      </c>
    </row>
    <row r="76" spans="1:10" x14ac:dyDescent="0.25">
      <c r="A76" s="8" t="str">
        <f>Calculator!D76</f>
        <v/>
      </c>
      <c r="B76" s="8" t="str">
        <f>IF(Calculator!G76&gt;0,Calculator!G76,Calculator!H76)</f>
        <v/>
      </c>
      <c r="C76" s="8">
        <f>IF(Calculator!E76="Combination oven, boiler-based",Calculator!F76,0)</f>
        <v>0</v>
      </c>
      <c r="D76" s="8">
        <f t="shared" si="0"/>
        <v>4380</v>
      </c>
      <c r="E76" s="8">
        <f t="shared" si="1"/>
        <v>0</v>
      </c>
      <c r="G76" s="8" t="str">
        <f>IF(Calculator!G76&gt;0,Calculator!G76,Calculator!H76)</f>
        <v/>
      </c>
      <c r="H76" s="8">
        <f>IF(Calculator!E76="Combination oven, connectionless",Calculator!F76,0)</f>
        <v>0</v>
      </c>
      <c r="I76" s="8">
        <f t="shared" si="2"/>
        <v>4380</v>
      </c>
      <c r="J76" s="8">
        <f t="shared" si="3"/>
        <v>0</v>
      </c>
    </row>
    <row r="77" spans="1:10" x14ac:dyDescent="0.25">
      <c r="A77" s="8" t="str">
        <f>Calculator!D77</f>
        <v/>
      </c>
      <c r="B77" s="8" t="str">
        <f>IF(Calculator!G77&gt;0,Calculator!G77,Calculator!H77)</f>
        <v/>
      </c>
      <c r="C77" s="8">
        <f>IF(Calculator!E77="Combination oven, boiler-based",Calculator!F77,0)</f>
        <v>0</v>
      </c>
      <c r="D77" s="8">
        <f t="shared" si="0"/>
        <v>4380</v>
      </c>
      <c r="E77" s="8">
        <f t="shared" si="1"/>
        <v>0</v>
      </c>
      <c r="G77" s="8" t="str">
        <f>IF(Calculator!G77&gt;0,Calculator!G77,Calculator!H77)</f>
        <v/>
      </c>
      <c r="H77" s="8">
        <f>IF(Calculator!E77="Combination oven, connectionless",Calculator!F77,0)</f>
        <v>0</v>
      </c>
      <c r="I77" s="8">
        <f t="shared" si="2"/>
        <v>4380</v>
      </c>
      <c r="J77" s="8">
        <f t="shared" si="3"/>
        <v>0</v>
      </c>
    </row>
    <row r="78" spans="1:10" x14ac:dyDescent="0.25">
      <c r="A78" s="8" t="str">
        <f>Calculator!D78</f>
        <v/>
      </c>
      <c r="B78" s="8" t="str">
        <f>IF(Calculator!G78&gt;0,Calculator!G78,Calculator!H78)</f>
        <v/>
      </c>
      <c r="C78" s="8">
        <f>IF(Calculator!E78="Combination oven, boiler-based",Calculator!F78,0)</f>
        <v>0</v>
      </c>
      <c r="D78" s="8">
        <f t="shared" si="0"/>
        <v>4380</v>
      </c>
      <c r="E78" s="8">
        <f t="shared" si="1"/>
        <v>0</v>
      </c>
      <c r="G78" s="8" t="str">
        <f>IF(Calculator!G78&gt;0,Calculator!G78,Calculator!H78)</f>
        <v/>
      </c>
      <c r="H78" s="8">
        <f>IF(Calculator!E78="Combination oven, connectionless",Calculator!F78,0)</f>
        <v>0</v>
      </c>
      <c r="I78" s="8">
        <f t="shared" si="2"/>
        <v>4380</v>
      </c>
      <c r="J78" s="8">
        <f t="shared" si="3"/>
        <v>0</v>
      </c>
    </row>
    <row r="79" spans="1:10" x14ac:dyDescent="0.25">
      <c r="A79" s="8" t="str">
        <f>Calculator!D79</f>
        <v/>
      </c>
      <c r="B79" s="8" t="str">
        <f>IF(Calculator!G79&gt;0,Calculator!G79,Calculator!H79)</f>
        <v/>
      </c>
      <c r="C79" s="8">
        <f>IF(Calculator!E79="Combination oven, boiler-based",Calculator!F79,0)</f>
        <v>0</v>
      </c>
      <c r="D79" s="8">
        <f t="shared" ref="D79:D142" si="4">$B$8*OP_DAYS</f>
        <v>4380</v>
      </c>
      <c r="E79" s="8">
        <f t="shared" ref="E79:E142" si="5">IF(C79&gt;0,B79*C79*D79/GALPERM3,0)</f>
        <v>0</v>
      </c>
      <c r="G79" s="8" t="str">
        <f>IF(Calculator!G79&gt;0,Calculator!G79,Calculator!H79)</f>
        <v/>
      </c>
      <c r="H79" s="8">
        <f>IF(Calculator!E79="Combination oven, connectionless",Calculator!F79,0)</f>
        <v>0</v>
      </c>
      <c r="I79" s="8">
        <f t="shared" ref="I79:I142" si="6">$B$8*OP_DAYS</f>
        <v>4380</v>
      </c>
      <c r="J79" s="8">
        <f t="shared" ref="J79:J142" si="7">IF(H79&gt;0,G79*H79*I79/GALPERM3,0)</f>
        <v>0</v>
      </c>
    </row>
    <row r="80" spans="1:10" x14ac:dyDescent="0.25">
      <c r="A80" s="8" t="str">
        <f>Calculator!D80</f>
        <v/>
      </c>
      <c r="B80" s="8" t="str">
        <f>IF(Calculator!G80&gt;0,Calculator!G80,Calculator!H80)</f>
        <v/>
      </c>
      <c r="C80" s="8">
        <f>IF(Calculator!E80="Combination oven, boiler-based",Calculator!F80,0)</f>
        <v>0</v>
      </c>
      <c r="D80" s="8">
        <f t="shared" si="4"/>
        <v>4380</v>
      </c>
      <c r="E80" s="8">
        <f t="shared" si="5"/>
        <v>0</v>
      </c>
      <c r="G80" s="8" t="str">
        <f>IF(Calculator!G80&gt;0,Calculator!G80,Calculator!H80)</f>
        <v/>
      </c>
      <c r="H80" s="8">
        <f>IF(Calculator!E80="Combination oven, connectionless",Calculator!F80,0)</f>
        <v>0</v>
      </c>
      <c r="I80" s="8">
        <f t="shared" si="6"/>
        <v>4380</v>
      </c>
      <c r="J80" s="8">
        <f t="shared" si="7"/>
        <v>0</v>
      </c>
    </row>
    <row r="81" spans="1:10" x14ac:dyDescent="0.25">
      <c r="A81" s="8" t="str">
        <f>Calculator!D81</f>
        <v/>
      </c>
      <c r="B81" s="8" t="str">
        <f>IF(Calculator!G81&gt;0,Calculator!G81,Calculator!H81)</f>
        <v/>
      </c>
      <c r="C81" s="8">
        <f>IF(Calculator!E81="Combination oven, boiler-based",Calculator!F81,0)</f>
        <v>0</v>
      </c>
      <c r="D81" s="8">
        <f t="shared" si="4"/>
        <v>4380</v>
      </c>
      <c r="E81" s="8">
        <f t="shared" si="5"/>
        <v>0</v>
      </c>
      <c r="G81" s="8" t="str">
        <f>IF(Calculator!G81&gt;0,Calculator!G81,Calculator!H81)</f>
        <v/>
      </c>
      <c r="H81" s="8">
        <f>IF(Calculator!E81="Combination oven, connectionless",Calculator!F81,0)</f>
        <v>0</v>
      </c>
      <c r="I81" s="8">
        <f t="shared" si="6"/>
        <v>4380</v>
      </c>
      <c r="J81" s="8">
        <f t="shared" si="7"/>
        <v>0</v>
      </c>
    </row>
    <row r="82" spans="1:10" x14ac:dyDescent="0.25">
      <c r="A82" s="8" t="str">
        <f>Calculator!D82</f>
        <v/>
      </c>
      <c r="B82" s="8" t="str">
        <f>IF(Calculator!G82&gt;0,Calculator!G82,Calculator!H82)</f>
        <v/>
      </c>
      <c r="C82" s="8">
        <f>IF(Calculator!E82="Combination oven, boiler-based",Calculator!F82,0)</f>
        <v>0</v>
      </c>
      <c r="D82" s="8">
        <f t="shared" si="4"/>
        <v>4380</v>
      </c>
      <c r="E82" s="8">
        <f t="shared" si="5"/>
        <v>0</v>
      </c>
      <c r="G82" s="8" t="str">
        <f>IF(Calculator!G82&gt;0,Calculator!G82,Calculator!H82)</f>
        <v/>
      </c>
      <c r="H82" s="8">
        <f>IF(Calculator!E82="Combination oven, connectionless",Calculator!F82,0)</f>
        <v>0</v>
      </c>
      <c r="I82" s="8">
        <f t="shared" si="6"/>
        <v>4380</v>
      </c>
      <c r="J82" s="8">
        <f t="shared" si="7"/>
        <v>0</v>
      </c>
    </row>
    <row r="83" spans="1:10" x14ac:dyDescent="0.25">
      <c r="A83" s="8" t="str">
        <f>Calculator!D83</f>
        <v/>
      </c>
      <c r="B83" s="8" t="str">
        <f>IF(Calculator!G83&gt;0,Calculator!G83,Calculator!H83)</f>
        <v/>
      </c>
      <c r="C83" s="8">
        <f>IF(Calculator!E83="Combination oven, boiler-based",Calculator!F83,0)</f>
        <v>0</v>
      </c>
      <c r="D83" s="8">
        <f t="shared" si="4"/>
        <v>4380</v>
      </c>
      <c r="E83" s="8">
        <f t="shared" si="5"/>
        <v>0</v>
      </c>
      <c r="G83" s="8" t="str">
        <f>IF(Calculator!G83&gt;0,Calculator!G83,Calculator!H83)</f>
        <v/>
      </c>
      <c r="H83" s="8">
        <f>IF(Calculator!E83="Combination oven, connectionless",Calculator!F83,0)</f>
        <v>0</v>
      </c>
      <c r="I83" s="8">
        <f t="shared" si="6"/>
        <v>4380</v>
      </c>
      <c r="J83" s="8">
        <f t="shared" si="7"/>
        <v>0</v>
      </c>
    </row>
    <row r="84" spans="1:10" x14ac:dyDescent="0.25">
      <c r="A84" s="8" t="str">
        <f>Calculator!D84</f>
        <v/>
      </c>
      <c r="B84" s="8" t="str">
        <f>IF(Calculator!G84&gt;0,Calculator!G84,Calculator!H84)</f>
        <v/>
      </c>
      <c r="C84" s="8">
        <f>IF(Calculator!E84="Combination oven, boiler-based",Calculator!F84,0)</f>
        <v>0</v>
      </c>
      <c r="D84" s="8">
        <f t="shared" si="4"/>
        <v>4380</v>
      </c>
      <c r="E84" s="8">
        <f t="shared" si="5"/>
        <v>0</v>
      </c>
      <c r="G84" s="8" t="str">
        <f>IF(Calculator!G84&gt;0,Calculator!G84,Calculator!H84)</f>
        <v/>
      </c>
      <c r="H84" s="8">
        <f>IF(Calculator!E84="Combination oven, connectionless",Calculator!F84,0)</f>
        <v>0</v>
      </c>
      <c r="I84" s="8">
        <f t="shared" si="6"/>
        <v>4380</v>
      </c>
      <c r="J84" s="8">
        <f t="shared" si="7"/>
        <v>0</v>
      </c>
    </row>
    <row r="85" spans="1:10" x14ac:dyDescent="0.25">
      <c r="A85" s="8" t="str">
        <f>Calculator!D85</f>
        <v/>
      </c>
      <c r="B85" s="8" t="str">
        <f>IF(Calculator!G85&gt;0,Calculator!G85,Calculator!H85)</f>
        <v/>
      </c>
      <c r="C85" s="8">
        <f>IF(Calculator!E85="Combination oven, boiler-based",Calculator!F85,0)</f>
        <v>0</v>
      </c>
      <c r="D85" s="8">
        <f t="shared" si="4"/>
        <v>4380</v>
      </c>
      <c r="E85" s="8">
        <f t="shared" si="5"/>
        <v>0</v>
      </c>
      <c r="G85" s="8" t="str">
        <f>IF(Calculator!G85&gt;0,Calculator!G85,Calculator!H85)</f>
        <v/>
      </c>
      <c r="H85" s="8">
        <f>IF(Calculator!E85="Combination oven, connectionless",Calculator!F85,0)</f>
        <v>0</v>
      </c>
      <c r="I85" s="8">
        <f t="shared" si="6"/>
        <v>4380</v>
      </c>
      <c r="J85" s="8">
        <f t="shared" si="7"/>
        <v>0</v>
      </c>
    </row>
    <row r="86" spans="1:10" x14ac:dyDescent="0.25">
      <c r="A86" s="8" t="str">
        <f>Calculator!D86</f>
        <v/>
      </c>
      <c r="B86" s="8" t="str">
        <f>IF(Calculator!G86&gt;0,Calculator!G86,Calculator!H86)</f>
        <v/>
      </c>
      <c r="C86" s="8">
        <f>IF(Calculator!E86="Combination oven, boiler-based",Calculator!F86,0)</f>
        <v>0</v>
      </c>
      <c r="D86" s="8">
        <f t="shared" si="4"/>
        <v>4380</v>
      </c>
      <c r="E86" s="8">
        <f t="shared" si="5"/>
        <v>0</v>
      </c>
      <c r="G86" s="8" t="str">
        <f>IF(Calculator!G86&gt;0,Calculator!G86,Calculator!H86)</f>
        <v/>
      </c>
      <c r="H86" s="8">
        <f>IF(Calculator!E86="Combination oven, connectionless",Calculator!F86,0)</f>
        <v>0</v>
      </c>
      <c r="I86" s="8">
        <f t="shared" si="6"/>
        <v>4380</v>
      </c>
      <c r="J86" s="8">
        <f t="shared" si="7"/>
        <v>0</v>
      </c>
    </row>
    <row r="87" spans="1:10" x14ac:dyDescent="0.25">
      <c r="A87" s="8" t="str">
        <f>Calculator!D87</f>
        <v/>
      </c>
      <c r="B87" s="8" t="str">
        <f>IF(Calculator!G87&gt;0,Calculator!G87,Calculator!H87)</f>
        <v/>
      </c>
      <c r="C87" s="8">
        <f>IF(Calculator!E87="Combination oven, boiler-based",Calculator!F87,0)</f>
        <v>0</v>
      </c>
      <c r="D87" s="8">
        <f t="shared" si="4"/>
        <v>4380</v>
      </c>
      <c r="E87" s="8">
        <f t="shared" si="5"/>
        <v>0</v>
      </c>
      <c r="G87" s="8" t="str">
        <f>IF(Calculator!G87&gt;0,Calculator!G87,Calculator!H87)</f>
        <v/>
      </c>
      <c r="H87" s="8">
        <f>IF(Calculator!E87="Combination oven, connectionless",Calculator!F87,0)</f>
        <v>0</v>
      </c>
      <c r="I87" s="8">
        <f t="shared" si="6"/>
        <v>4380</v>
      </c>
      <c r="J87" s="8">
        <f t="shared" si="7"/>
        <v>0</v>
      </c>
    </row>
    <row r="88" spans="1:10" x14ac:dyDescent="0.25">
      <c r="A88" s="8" t="str">
        <f>Calculator!D88</f>
        <v/>
      </c>
      <c r="B88" s="8" t="str">
        <f>IF(Calculator!G88&gt;0,Calculator!G88,Calculator!H88)</f>
        <v/>
      </c>
      <c r="C88" s="8">
        <f>IF(Calculator!E88="Combination oven, boiler-based",Calculator!F88,0)</f>
        <v>0</v>
      </c>
      <c r="D88" s="8">
        <f t="shared" si="4"/>
        <v>4380</v>
      </c>
      <c r="E88" s="8">
        <f t="shared" si="5"/>
        <v>0</v>
      </c>
      <c r="G88" s="8" t="str">
        <f>IF(Calculator!G88&gt;0,Calculator!G88,Calculator!H88)</f>
        <v/>
      </c>
      <c r="H88" s="8">
        <f>IF(Calculator!E88="Combination oven, connectionless",Calculator!F88,0)</f>
        <v>0</v>
      </c>
      <c r="I88" s="8">
        <f t="shared" si="6"/>
        <v>4380</v>
      </c>
      <c r="J88" s="8">
        <f t="shared" si="7"/>
        <v>0</v>
      </c>
    </row>
    <row r="89" spans="1:10" x14ac:dyDescent="0.25">
      <c r="A89" s="8" t="str">
        <f>Calculator!D89</f>
        <v/>
      </c>
      <c r="B89" s="8" t="str">
        <f>IF(Calculator!G89&gt;0,Calculator!G89,Calculator!H89)</f>
        <v/>
      </c>
      <c r="C89" s="8">
        <f>IF(Calculator!E89="Combination oven, boiler-based",Calculator!F89,0)</f>
        <v>0</v>
      </c>
      <c r="D89" s="8">
        <f t="shared" si="4"/>
        <v>4380</v>
      </c>
      <c r="E89" s="8">
        <f t="shared" si="5"/>
        <v>0</v>
      </c>
      <c r="G89" s="8" t="str">
        <f>IF(Calculator!G89&gt;0,Calculator!G89,Calculator!H89)</f>
        <v/>
      </c>
      <c r="H89" s="8">
        <f>IF(Calculator!E89="Combination oven, connectionless",Calculator!F89,0)</f>
        <v>0</v>
      </c>
      <c r="I89" s="8">
        <f t="shared" si="6"/>
        <v>4380</v>
      </c>
      <c r="J89" s="8">
        <f t="shared" si="7"/>
        <v>0</v>
      </c>
    </row>
    <row r="90" spans="1:10" x14ac:dyDescent="0.25">
      <c r="A90" s="8" t="str">
        <f>Calculator!D90</f>
        <v/>
      </c>
      <c r="B90" s="8" t="str">
        <f>IF(Calculator!G90&gt;0,Calculator!G90,Calculator!H90)</f>
        <v/>
      </c>
      <c r="C90" s="8">
        <f>IF(Calculator!E90="Combination oven, boiler-based",Calculator!F90,0)</f>
        <v>0</v>
      </c>
      <c r="D90" s="8">
        <f t="shared" si="4"/>
        <v>4380</v>
      </c>
      <c r="E90" s="8">
        <f t="shared" si="5"/>
        <v>0</v>
      </c>
      <c r="G90" s="8" t="str">
        <f>IF(Calculator!G90&gt;0,Calculator!G90,Calculator!H90)</f>
        <v/>
      </c>
      <c r="H90" s="8">
        <f>IF(Calculator!E90="Combination oven, connectionless",Calculator!F90,0)</f>
        <v>0</v>
      </c>
      <c r="I90" s="8">
        <f t="shared" si="6"/>
        <v>4380</v>
      </c>
      <c r="J90" s="8">
        <f t="shared" si="7"/>
        <v>0</v>
      </c>
    </row>
    <row r="91" spans="1:10" x14ac:dyDescent="0.25">
      <c r="A91" s="8" t="str">
        <f>Calculator!D91</f>
        <v/>
      </c>
      <c r="B91" s="8" t="str">
        <f>IF(Calculator!G91&gt;0,Calculator!G91,Calculator!H91)</f>
        <v/>
      </c>
      <c r="C91" s="8">
        <f>IF(Calculator!E91="Combination oven, boiler-based",Calculator!F91,0)</f>
        <v>0</v>
      </c>
      <c r="D91" s="8">
        <f t="shared" si="4"/>
        <v>4380</v>
      </c>
      <c r="E91" s="8">
        <f t="shared" si="5"/>
        <v>0</v>
      </c>
      <c r="G91" s="8" t="str">
        <f>IF(Calculator!G91&gt;0,Calculator!G91,Calculator!H91)</f>
        <v/>
      </c>
      <c r="H91" s="8">
        <f>IF(Calculator!E91="Combination oven, connectionless",Calculator!F91,0)</f>
        <v>0</v>
      </c>
      <c r="I91" s="8">
        <f t="shared" si="6"/>
        <v>4380</v>
      </c>
      <c r="J91" s="8">
        <f t="shared" si="7"/>
        <v>0</v>
      </c>
    </row>
    <row r="92" spans="1:10" x14ac:dyDescent="0.25">
      <c r="A92" s="8" t="str">
        <f>Calculator!D92</f>
        <v/>
      </c>
      <c r="B92" s="8" t="str">
        <f>IF(Calculator!G92&gt;0,Calculator!G92,Calculator!H92)</f>
        <v/>
      </c>
      <c r="C92" s="8">
        <f>IF(Calculator!E92="Combination oven, boiler-based",Calculator!F92,0)</f>
        <v>0</v>
      </c>
      <c r="D92" s="8">
        <f t="shared" si="4"/>
        <v>4380</v>
      </c>
      <c r="E92" s="8">
        <f t="shared" si="5"/>
        <v>0</v>
      </c>
      <c r="G92" s="8" t="str">
        <f>IF(Calculator!G92&gt;0,Calculator!G92,Calculator!H92)</f>
        <v/>
      </c>
      <c r="H92" s="8">
        <f>IF(Calculator!E92="Combination oven, connectionless",Calculator!F92,0)</f>
        <v>0</v>
      </c>
      <c r="I92" s="8">
        <f t="shared" si="6"/>
        <v>4380</v>
      </c>
      <c r="J92" s="8">
        <f t="shared" si="7"/>
        <v>0</v>
      </c>
    </row>
    <row r="93" spans="1:10" x14ac:dyDescent="0.25">
      <c r="A93" s="8" t="str">
        <f>Calculator!D93</f>
        <v/>
      </c>
      <c r="B93" s="8" t="str">
        <f>IF(Calculator!G93&gt;0,Calculator!G93,Calculator!H93)</f>
        <v/>
      </c>
      <c r="C93" s="8">
        <f>IF(Calculator!E93="Combination oven, boiler-based",Calculator!F93,0)</f>
        <v>0</v>
      </c>
      <c r="D93" s="8">
        <f t="shared" si="4"/>
        <v>4380</v>
      </c>
      <c r="E93" s="8">
        <f t="shared" si="5"/>
        <v>0</v>
      </c>
      <c r="G93" s="8" t="str">
        <f>IF(Calculator!G93&gt;0,Calculator!G93,Calculator!H93)</f>
        <v/>
      </c>
      <c r="H93" s="8">
        <f>IF(Calculator!E93="Combination oven, connectionless",Calculator!F93,0)</f>
        <v>0</v>
      </c>
      <c r="I93" s="8">
        <f t="shared" si="6"/>
        <v>4380</v>
      </c>
      <c r="J93" s="8">
        <f t="shared" si="7"/>
        <v>0</v>
      </c>
    </row>
    <row r="94" spans="1:10" x14ac:dyDescent="0.25">
      <c r="A94" s="8" t="str">
        <f>Calculator!D94</f>
        <v/>
      </c>
      <c r="B94" s="8" t="str">
        <f>IF(Calculator!G94&gt;0,Calculator!G94,Calculator!H94)</f>
        <v/>
      </c>
      <c r="C94" s="8">
        <f>IF(Calculator!E94="Combination oven, boiler-based",Calculator!F94,0)</f>
        <v>0</v>
      </c>
      <c r="D94" s="8">
        <f t="shared" si="4"/>
        <v>4380</v>
      </c>
      <c r="E94" s="8">
        <f t="shared" si="5"/>
        <v>0</v>
      </c>
      <c r="G94" s="8" t="str">
        <f>IF(Calculator!G94&gt;0,Calculator!G94,Calculator!H94)</f>
        <v/>
      </c>
      <c r="H94" s="8">
        <f>IF(Calculator!E94="Combination oven, connectionless",Calculator!F94,0)</f>
        <v>0</v>
      </c>
      <c r="I94" s="8">
        <f t="shared" si="6"/>
        <v>4380</v>
      </c>
      <c r="J94" s="8">
        <f t="shared" si="7"/>
        <v>0</v>
      </c>
    </row>
    <row r="95" spans="1:10" x14ac:dyDescent="0.25">
      <c r="A95" s="8" t="str">
        <f>Calculator!D95</f>
        <v/>
      </c>
      <c r="B95" s="8" t="str">
        <f>IF(Calculator!G95&gt;0,Calculator!G95,Calculator!H95)</f>
        <v/>
      </c>
      <c r="C95" s="8">
        <f>IF(Calculator!E95="Combination oven, boiler-based",Calculator!F95,0)</f>
        <v>0</v>
      </c>
      <c r="D95" s="8">
        <f t="shared" si="4"/>
        <v>4380</v>
      </c>
      <c r="E95" s="8">
        <f t="shared" si="5"/>
        <v>0</v>
      </c>
      <c r="G95" s="8" t="str">
        <f>IF(Calculator!G95&gt;0,Calculator!G95,Calculator!H95)</f>
        <v/>
      </c>
      <c r="H95" s="8">
        <f>IF(Calculator!E95="Combination oven, connectionless",Calculator!F95,0)</f>
        <v>0</v>
      </c>
      <c r="I95" s="8">
        <f t="shared" si="6"/>
        <v>4380</v>
      </c>
      <c r="J95" s="8">
        <f t="shared" si="7"/>
        <v>0</v>
      </c>
    </row>
    <row r="96" spans="1:10" x14ac:dyDescent="0.25">
      <c r="A96" s="8" t="str">
        <f>Calculator!D96</f>
        <v/>
      </c>
      <c r="B96" s="8" t="str">
        <f>IF(Calculator!G96&gt;0,Calculator!G96,Calculator!H96)</f>
        <v/>
      </c>
      <c r="C96" s="8">
        <f>IF(Calculator!E96="Combination oven, boiler-based",Calculator!F96,0)</f>
        <v>0</v>
      </c>
      <c r="D96" s="8">
        <f t="shared" si="4"/>
        <v>4380</v>
      </c>
      <c r="E96" s="8">
        <f t="shared" si="5"/>
        <v>0</v>
      </c>
      <c r="G96" s="8" t="str">
        <f>IF(Calculator!G96&gt;0,Calculator!G96,Calculator!H96)</f>
        <v/>
      </c>
      <c r="H96" s="8">
        <f>IF(Calculator!E96="Combination oven, connectionless",Calculator!F96,0)</f>
        <v>0</v>
      </c>
      <c r="I96" s="8">
        <f t="shared" si="6"/>
        <v>4380</v>
      </c>
      <c r="J96" s="8">
        <f t="shared" si="7"/>
        <v>0</v>
      </c>
    </row>
    <row r="97" spans="1:10" x14ac:dyDescent="0.25">
      <c r="A97" s="8" t="str">
        <f>Calculator!D97</f>
        <v/>
      </c>
      <c r="B97" s="8" t="str">
        <f>IF(Calculator!G97&gt;0,Calculator!G97,Calculator!H97)</f>
        <v/>
      </c>
      <c r="C97" s="8">
        <f>IF(Calculator!E97="Combination oven, boiler-based",Calculator!F97,0)</f>
        <v>0</v>
      </c>
      <c r="D97" s="8">
        <f t="shared" si="4"/>
        <v>4380</v>
      </c>
      <c r="E97" s="8">
        <f t="shared" si="5"/>
        <v>0</v>
      </c>
      <c r="G97" s="8" t="str">
        <f>IF(Calculator!G97&gt;0,Calculator!G97,Calculator!H97)</f>
        <v/>
      </c>
      <c r="H97" s="8">
        <f>IF(Calculator!E97="Combination oven, connectionless",Calculator!F97,0)</f>
        <v>0</v>
      </c>
      <c r="I97" s="8">
        <f t="shared" si="6"/>
        <v>4380</v>
      </c>
      <c r="J97" s="8">
        <f t="shared" si="7"/>
        <v>0</v>
      </c>
    </row>
    <row r="98" spans="1:10" x14ac:dyDescent="0.25">
      <c r="A98" s="8" t="str">
        <f>Calculator!D98</f>
        <v/>
      </c>
      <c r="B98" s="8" t="str">
        <f>IF(Calculator!G98&gt;0,Calculator!G98,Calculator!H98)</f>
        <v/>
      </c>
      <c r="C98" s="8">
        <f>IF(Calculator!E98="Combination oven, boiler-based",Calculator!F98,0)</f>
        <v>0</v>
      </c>
      <c r="D98" s="8">
        <f t="shared" si="4"/>
        <v>4380</v>
      </c>
      <c r="E98" s="8">
        <f t="shared" si="5"/>
        <v>0</v>
      </c>
      <c r="G98" s="8" t="str">
        <f>IF(Calculator!G98&gt;0,Calculator!G98,Calculator!H98)</f>
        <v/>
      </c>
      <c r="H98" s="8">
        <f>IF(Calculator!E98="Combination oven, connectionless",Calculator!F98,0)</f>
        <v>0</v>
      </c>
      <c r="I98" s="8">
        <f t="shared" si="6"/>
        <v>4380</v>
      </c>
      <c r="J98" s="8">
        <f t="shared" si="7"/>
        <v>0</v>
      </c>
    </row>
    <row r="99" spans="1:10" x14ac:dyDescent="0.25">
      <c r="A99" s="8" t="str">
        <f>Calculator!D99</f>
        <v/>
      </c>
      <c r="B99" s="8" t="str">
        <f>IF(Calculator!G99&gt;0,Calculator!G99,Calculator!H99)</f>
        <v/>
      </c>
      <c r="C99" s="8">
        <f>IF(Calculator!E99="Combination oven, boiler-based",Calculator!F99,0)</f>
        <v>0</v>
      </c>
      <c r="D99" s="8">
        <f t="shared" si="4"/>
        <v>4380</v>
      </c>
      <c r="E99" s="8">
        <f t="shared" si="5"/>
        <v>0</v>
      </c>
      <c r="G99" s="8" t="str">
        <f>IF(Calculator!G99&gt;0,Calculator!G99,Calculator!H99)</f>
        <v/>
      </c>
      <c r="H99" s="8">
        <f>IF(Calculator!E99="Combination oven, connectionless",Calculator!F99,0)</f>
        <v>0</v>
      </c>
      <c r="I99" s="8">
        <f t="shared" si="6"/>
        <v>4380</v>
      </c>
      <c r="J99" s="8">
        <f t="shared" si="7"/>
        <v>0</v>
      </c>
    </row>
    <row r="100" spans="1:10" x14ac:dyDescent="0.25">
      <c r="A100" s="8" t="str">
        <f>Calculator!D100</f>
        <v/>
      </c>
      <c r="B100" s="8" t="str">
        <f>IF(Calculator!G100&gt;0,Calculator!G100,Calculator!H100)</f>
        <v/>
      </c>
      <c r="C100" s="8">
        <f>IF(Calculator!E100="Combination oven, boiler-based",Calculator!F100,0)</f>
        <v>0</v>
      </c>
      <c r="D100" s="8">
        <f t="shared" si="4"/>
        <v>4380</v>
      </c>
      <c r="E100" s="8">
        <f t="shared" si="5"/>
        <v>0</v>
      </c>
      <c r="G100" s="8" t="str">
        <f>IF(Calculator!G100&gt;0,Calculator!G100,Calculator!H100)</f>
        <v/>
      </c>
      <c r="H100" s="8">
        <f>IF(Calculator!E100="Combination oven, connectionless",Calculator!F100,0)</f>
        <v>0</v>
      </c>
      <c r="I100" s="8">
        <f t="shared" si="6"/>
        <v>4380</v>
      </c>
      <c r="J100" s="8">
        <f t="shared" si="7"/>
        <v>0</v>
      </c>
    </row>
    <row r="101" spans="1:10" x14ac:dyDescent="0.25">
      <c r="A101" s="8" t="str">
        <f>Calculator!D101</f>
        <v/>
      </c>
      <c r="B101" s="8" t="str">
        <f>IF(Calculator!G101&gt;0,Calculator!G101,Calculator!H101)</f>
        <v/>
      </c>
      <c r="C101" s="8">
        <f>IF(Calculator!E101="Combination oven, boiler-based",Calculator!F101,0)</f>
        <v>0</v>
      </c>
      <c r="D101" s="8">
        <f t="shared" si="4"/>
        <v>4380</v>
      </c>
      <c r="E101" s="8">
        <f t="shared" si="5"/>
        <v>0</v>
      </c>
      <c r="G101" s="8" t="str">
        <f>IF(Calculator!G101&gt;0,Calculator!G101,Calculator!H101)</f>
        <v/>
      </c>
      <c r="H101" s="8">
        <f>IF(Calculator!E101="Combination oven, connectionless",Calculator!F101,0)</f>
        <v>0</v>
      </c>
      <c r="I101" s="8">
        <f t="shared" si="6"/>
        <v>4380</v>
      </c>
      <c r="J101" s="8">
        <f t="shared" si="7"/>
        <v>0</v>
      </c>
    </row>
    <row r="102" spans="1:10" x14ac:dyDescent="0.25">
      <c r="A102" s="8" t="str">
        <f>Calculator!D102</f>
        <v/>
      </c>
      <c r="B102" s="8" t="str">
        <f>IF(Calculator!G102&gt;0,Calculator!G102,Calculator!H102)</f>
        <v/>
      </c>
      <c r="C102" s="8">
        <f>IF(Calculator!E102="Combination oven, boiler-based",Calculator!F102,0)</f>
        <v>0</v>
      </c>
      <c r="D102" s="8">
        <f t="shared" si="4"/>
        <v>4380</v>
      </c>
      <c r="E102" s="8">
        <f t="shared" si="5"/>
        <v>0</v>
      </c>
      <c r="G102" s="8" t="str">
        <f>IF(Calculator!G102&gt;0,Calculator!G102,Calculator!H102)</f>
        <v/>
      </c>
      <c r="H102" s="8">
        <f>IF(Calculator!E102="Combination oven, connectionless",Calculator!F102,0)</f>
        <v>0</v>
      </c>
      <c r="I102" s="8">
        <f t="shared" si="6"/>
        <v>4380</v>
      </c>
      <c r="J102" s="8">
        <f t="shared" si="7"/>
        <v>0</v>
      </c>
    </row>
    <row r="103" spans="1:10" x14ac:dyDescent="0.25">
      <c r="A103" s="8" t="str">
        <f>Calculator!D103</f>
        <v/>
      </c>
      <c r="B103" s="8" t="str">
        <f>IF(Calculator!G103&gt;0,Calculator!G103,Calculator!H103)</f>
        <v/>
      </c>
      <c r="C103" s="8">
        <f>IF(Calculator!E103="Combination oven, boiler-based",Calculator!F103,0)</f>
        <v>0</v>
      </c>
      <c r="D103" s="8">
        <f t="shared" si="4"/>
        <v>4380</v>
      </c>
      <c r="E103" s="8">
        <f t="shared" si="5"/>
        <v>0</v>
      </c>
      <c r="G103" s="8" t="str">
        <f>IF(Calculator!G103&gt;0,Calculator!G103,Calculator!H103)</f>
        <v/>
      </c>
      <c r="H103" s="8">
        <f>IF(Calculator!E103="Combination oven, connectionless",Calculator!F103,0)</f>
        <v>0</v>
      </c>
      <c r="I103" s="8">
        <f t="shared" si="6"/>
        <v>4380</v>
      </c>
      <c r="J103" s="8">
        <f t="shared" si="7"/>
        <v>0</v>
      </c>
    </row>
    <row r="104" spans="1:10" x14ac:dyDescent="0.25">
      <c r="A104" s="8" t="str">
        <f>Calculator!D104</f>
        <v/>
      </c>
      <c r="B104" s="8" t="str">
        <f>IF(Calculator!G104&gt;0,Calculator!G104,Calculator!H104)</f>
        <v/>
      </c>
      <c r="C104" s="8">
        <f>IF(Calculator!E104="Combination oven, boiler-based",Calculator!F104,0)</f>
        <v>0</v>
      </c>
      <c r="D104" s="8">
        <f t="shared" si="4"/>
        <v>4380</v>
      </c>
      <c r="E104" s="8">
        <f t="shared" si="5"/>
        <v>0</v>
      </c>
      <c r="G104" s="8" t="str">
        <f>IF(Calculator!G104&gt;0,Calculator!G104,Calculator!H104)</f>
        <v/>
      </c>
      <c r="H104" s="8">
        <f>IF(Calculator!E104="Combination oven, connectionless",Calculator!F104,0)</f>
        <v>0</v>
      </c>
      <c r="I104" s="8">
        <f t="shared" si="6"/>
        <v>4380</v>
      </c>
      <c r="J104" s="8">
        <f t="shared" si="7"/>
        <v>0</v>
      </c>
    </row>
    <row r="105" spans="1:10" x14ac:dyDescent="0.25">
      <c r="A105" s="8" t="str">
        <f>Calculator!D105</f>
        <v/>
      </c>
      <c r="B105" s="8" t="str">
        <f>IF(Calculator!G105&gt;0,Calculator!G105,Calculator!H105)</f>
        <v/>
      </c>
      <c r="C105" s="8">
        <f>IF(Calculator!E105="Combination oven, boiler-based",Calculator!F105,0)</f>
        <v>0</v>
      </c>
      <c r="D105" s="8">
        <f t="shared" si="4"/>
        <v>4380</v>
      </c>
      <c r="E105" s="8">
        <f t="shared" si="5"/>
        <v>0</v>
      </c>
      <c r="G105" s="8" t="str">
        <f>IF(Calculator!G105&gt;0,Calculator!G105,Calculator!H105)</f>
        <v/>
      </c>
      <c r="H105" s="8">
        <f>IF(Calculator!E105="Combination oven, connectionless",Calculator!F105,0)</f>
        <v>0</v>
      </c>
      <c r="I105" s="8">
        <f t="shared" si="6"/>
        <v>4380</v>
      </c>
      <c r="J105" s="8">
        <f t="shared" si="7"/>
        <v>0</v>
      </c>
    </row>
    <row r="106" spans="1:10" x14ac:dyDescent="0.25">
      <c r="A106" s="8" t="str">
        <f>Calculator!D106</f>
        <v/>
      </c>
      <c r="B106" s="8" t="str">
        <f>IF(Calculator!G106&gt;0,Calculator!G106,Calculator!H106)</f>
        <v/>
      </c>
      <c r="C106" s="8">
        <f>IF(Calculator!E106="Combination oven, boiler-based",Calculator!F106,0)</f>
        <v>0</v>
      </c>
      <c r="D106" s="8">
        <f t="shared" si="4"/>
        <v>4380</v>
      </c>
      <c r="E106" s="8">
        <f t="shared" si="5"/>
        <v>0</v>
      </c>
      <c r="G106" s="8" t="str">
        <f>IF(Calculator!G106&gt;0,Calculator!G106,Calculator!H106)</f>
        <v/>
      </c>
      <c r="H106" s="8">
        <f>IF(Calculator!E106="Combination oven, connectionless",Calculator!F106,0)</f>
        <v>0</v>
      </c>
      <c r="I106" s="8">
        <f t="shared" si="6"/>
        <v>4380</v>
      </c>
      <c r="J106" s="8">
        <f t="shared" si="7"/>
        <v>0</v>
      </c>
    </row>
    <row r="107" spans="1:10" x14ac:dyDescent="0.25">
      <c r="A107" s="8" t="str">
        <f>Calculator!D107</f>
        <v/>
      </c>
      <c r="B107" s="8" t="str">
        <f>IF(Calculator!G107&gt;0,Calculator!G107,Calculator!H107)</f>
        <v/>
      </c>
      <c r="C107" s="8">
        <f>IF(Calculator!E107="Combination oven, boiler-based",Calculator!F107,0)</f>
        <v>0</v>
      </c>
      <c r="D107" s="8">
        <f t="shared" si="4"/>
        <v>4380</v>
      </c>
      <c r="E107" s="8">
        <f t="shared" si="5"/>
        <v>0</v>
      </c>
      <c r="G107" s="8" t="str">
        <f>IF(Calculator!G107&gt;0,Calculator!G107,Calculator!H107)</f>
        <v/>
      </c>
      <c r="H107" s="8">
        <f>IF(Calculator!E107="Combination oven, connectionless",Calculator!F107,0)</f>
        <v>0</v>
      </c>
      <c r="I107" s="8">
        <f t="shared" si="6"/>
        <v>4380</v>
      </c>
      <c r="J107" s="8">
        <f t="shared" si="7"/>
        <v>0</v>
      </c>
    </row>
    <row r="108" spans="1:10" x14ac:dyDescent="0.25">
      <c r="A108" s="8" t="str">
        <f>Calculator!D108</f>
        <v/>
      </c>
      <c r="B108" s="8" t="str">
        <f>IF(Calculator!G108&gt;0,Calculator!G108,Calculator!H108)</f>
        <v/>
      </c>
      <c r="C108" s="8">
        <f>IF(Calculator!E108="Combination oven, boiler-based",Calculator!F108,0)</f>
        <v>0</v>
      </c>
      <c r="D108" s="8">
        <f t="shared" si="4"/>
        <v>4380</v>
      </c>
      <c r="E108" s="8">
        <f t="shared" si="5"/>
        <v>0</v>
      </c>
      <c r="G108" s="8" t="str">
        <f>IF(Calculator!G108&gt;0,Calculator!G108,Calculator!H108)</f>
        <v/>
      </c>
      <c r="H108" s="8">
        <f>IF(Calculator!E108="Combination oven, connectionless",Calculator!F108,0)</f>
        <v>0</v>
      </c>
      <c r="I108" s="8">
        <f t="shared" si="6"/>
        <v>4380</v>
      </c>
      <c r="J108" s="8">
        <f t="shared" si="7"/>
        <v>0</v>
      </c>
    </row>
    <row r="109" spans="1:10" x14ac:dyDescent="0.25">
      <c r="A109" s="8" t="str">
        <f>Calculator!D109</f>
        <v/>
      </c>
      <c r="B109" s="8" t="str">
        <f>IF(Calculator!G109&gt;0,Calculator!G109,Calculator!H109)</f>
        <v/>
      </c>
      <c r="C109" s="8">
        <f>IF(Calculator!E109="Combination oven, boiler-based",Calculator!F109,0)</f>
        <v>0</v>
      </c>
      <c r="D109" s="8">
        <f t="shared" si="4"/>
        <v>4380</v>
      </c>
      <c r="E109" s="8">
        <f t="shared" si="5"/>
        <v>0</v>
      </c>
      <c r="G109" s="8" t="str">
        <f>IF(Calculator!G109&gt;0,Calculator!G109,Calculator!H109)</f>
        <v/>
      </c>
      <c r="H109" s="8">
        <f>IF(Calculator!E109="Combination oven, connectionless",Calculator!F109,0)</f>
        <v>0</v>
      </c>
      <c r="I109" s="8">
        <f t="shared" si="6"/>
        <v>4380</v>
      </c>
      <c r="J109" s="8">
        <f t="shared" si="7"/>
        <v>0</v>
      </c>
    </row>
    <row r="110" spans="1:10" x14ac:dyDescent="0.25">
      <c r="A110" s="8" t="str">
        <f>Calculator!D110</f>
        <v/>
      </c>
      <c r="B110" s="8" t="str">
        <f>IF(Calculator!G110&gt;0,Calculator!G110,Calculator!H110)</f>
        <v/>
      </c>
      <c r="C110" s="8">
        <f>IF(Calculator!E110="Combination oven, boiler-based",Calculator!F110,0)</f>
        <v>0</v>
      </c>
      <c r="D110" s="8">
        <f t="shared" si="4"/>
        <v>4380</v>
      </c>
      <c r="E110" s="8">
        <f t="shared" si="5"/>
        <v>0</v>
      </c>
      <c r="G110" s="8" t="str">
        <f>IF(Calculator!G110&gt;0,Calculator!G110,Calculator!H110)</f>
        <v/>
      </c>
      <c r="H110" s="8">
        <f>IF(Calculator!E110="Combination oven, connectionless",Calculator!F110,0)</f>
        <v>0</v>
      </c>
      <c r="I110" s="8">
        <f t="shared" si="6"/>
        <v>4380</v>
      </c>
      <c r="J110" s="8">
        <f t="shared" si="7"/>
        <v>0</v>
      </c>
    </row>
    <row r="111" spans="1:10" x14ac:dyDescent="0.25">
      <c r="A111" s="8" t="str">
        <f>Calculator!D111</f>
        <v/>
      </c>
      <c r="B111" s="8" t="str">
        <f>IF(Calculator!G111&gt;0,Calculator!G111,Calculator!H111)</f>
        <v/>
      </c>
      <c r="C111" s="8">
        <f>IF(Calculator!E111="Combination oven, boiler-based",Calculator!F111,0)</f>
        <v>0</v>
      </c>
      <c r="D111" s="8">
        <f t="shared" si="4"/>
        <v>4380</v>
      </c>
      <c r="E111" s="8">
        <f t="shared" si="5"/>
        <v>0</v>
      </c>
      <c r="G111" s="8" t="str">
        <f>IF(Calculator!G111&gt;0,Calculator!G111,Calculator!H111)</f>
        <v/>
      </c>
      <c r="H111" s="8">
        <f>IF(Calculator!E111="Combination oven, connectionless",Calculator!F111,0)</f>
        <v>0</v>
      </c>
      <c r="I111" s="8">
        <f t="shared" si="6"/>
        <v>4380</v>
      </c>
      <c r="J111" s="8">
        <f t="shared" si="7"/>
        <v>0</v>
      </c>
    </row>
    <row r="112" spans="1:10" x14ac:dyDescent="0.25">
      <c r="A112" s="8" t="str">
        <f>Calculator!D112</f>
        <v/>
      </c>
      <c r="B112" s="8" t="str">
        <f>IF(Calculator!G112&gt;0,Calculator!G112,Calculator!H112)</f>
        <v/>
      </c>
      <c r="C112" s="8">
        <f>IF(Calculator!E112="Combination oven, boiler-based",Calculator!F112,0)</f>
        <v>0</v>
      </c>
      <c r="D112" s="8">
        <f t="shared" si="4"/>
        <v>4380</v>
      </c>
      <c r="E112" s="8">
        <f t="shared" si="5"/>
        <v>0</v>
      </c>
      <c r="G112" s="8" t="str">
        <f>IF(Calculator!G112&gt;0,Calculator!G112,Calculator!H112)</f>
        <v/>
      </c>
      <c r="H112" s="8">
        <f>IF(Calculator!E112="Combination oven, connectionless",Calculator!F112,0)</f>
        <v>0</v>
      </c>
      <c r="I112" s="8">
        <f t="shared" si="6"/>
        <v>4380</v>
      </c>
      <c r="J112" s="8">
        <f t="shared" si="7"/>
        <v>0</v>
      </c>
    </row>
    <row r="113" spans="1:10" x14ac:dyDescent="0.25">
      <c r="A113" s="8" t="str">
        <f>Calculator!D113</f>
        <v/>
      </c>
      <c r="B113" s="8" t="str">
        <f>IF(Calculator!G113&gt;0,Calculator!G113,Calculator!H113)</f>
        <v/>
      </c>
      <c r="C113" s="8">
        <f>IF(Calculator!E113="Combination oven, boiler-based",Calculator!F113,0)</f>
        <v>0</v>
      </c>
      <c r="D113" s="8">
        <f t="shared" si="4"/>
        <v>4380</v>
      </c>
      <c r="E113" s="8">
        <f t="shared" si="5"/>
        <v>0</v>
      </c>
      <c r="G113" s="8" t="str">
        <f>IF(Calculator!G113&gt;0,Calculator!G113,Calculator!H113)</f>
        <v/>
      </c>
      <c r="H113" s="8">
        <f>IF(Calculator!E113="Combination oven, connectionless",Calculator!F113,0)</f>
        <v>0</v>
      </c>
      <c r="I113" s="8">
        <f t="shared" si="6"/>
        <v>4380</v>
      </c>
      <c r="J113" s="8">
        <f t="shared" si="7"/>
        <v>0</v>
      </c>
    </row>
    <row r="114" spans="1:10" x14ac:dyDescent="0.25">
      <c r="A114" s="8" t="str">
        <f>Calculator!D114</f>
        <v/>
      </c>
      <c r="B114" s="8" t="str">
        <f>IF(Calculator!G114&gt;0,Calculator!G114,Calculator!H114)</f>
        <v/>
      </c>
      <c r="C114" s="8">
        <f>IF(Calculator!E114="Combination oven, boiler-based",Calculator!F114,0)</f>
        <v>0</v>
      </c>
      <c r="D114" s="8">
        <f t="shared" si="4"/>
        <v>4380</v>
      </c>
      <c r="E114" s="8">
        <f t="shared" si="5"/>
        <v>0</v>
      </c>
      <c r="G114" s="8" t="str">
        <f>IF(Calculator!G114&gt;0,Calculator!G114,Calculator!H114)</f>
        <v/>
      </c>
      <c r="H114" s="8">
        <f>IF(Calculator!E114="Combination oven, connectionless",Calculator!F114,0)</f>
        <v>0</v>
      </c>
      <c r="I114" s="8">
        <f t="shared" si="6"/>
        <v>4380</v>
      </c>
      <c r="J114" s="8">
        <f t="shared" si="7"/>
        <v>0</v>
      </c>
    </row>
    <row r="115" spans="1:10" x14ac:dyDescent="0.25">
      <c r="A115" s="8" t="str">
        <f>Calculator!D115</f>
        <v/>
      </c>
      <c r="B115" s="8" t="str">
        <f>IF(Calculator!G115&gt;0,Calculator!G115,Calculator!H115)</f>
        <v/>
      </c>
      <c r="C115" s="8">
        <f>IF(Calculator!E115="Combination oven, boiler-based",Calculator!F115,0)</f>
        <v>0</v>
      </c>
      <c r="D115" s="8">
        <f t="shared" si="4"/>
        <v>4380</v>
      </c>
      <c r="E115" s="8">
        <f t="shared" si="5"/>
        <v>0</v>
      </c>
      <c r="G115" s="8" t="str">
        <f>IF(Calculator!G115&gt;0,Calculator!G115,Calculator!H115)</f>
        <v/>
      </c>
      <c r="H115" s="8">
        <f>IF(Calculator!E115="Combination oven, connectionless",Calculator!F115,0)</f>
        <v>0</v>
      </c>
      <c r="I115" s="8">
        <f t="shared" si="6"/>
        <v>4380</v>
      </c>
      <c r="J115" s="8">
        <f t="shared" si="7"/>
        <v>0</v>
      </c>
    </row>
    <row r="116" spans="1:10" x14ac:dyDescent="0.25">
      <c r="A116" s="8" t="str">
        <f>Calculator!D116</f>
        <v/>
      </c>
      <c r="B116" s="8" t="str">
        <f>IF(Calculator!G116&gt;0,Calculator!G116,Calculator!H116)</f>
        <v/>
      </c>
      <c r="C116" s="8">
        <f>IF(Calculator!E116="Combination oven, boiler-based",Calculator!F116,0)</f>
        <v>0</v>
      </c>
      <c r="D116" s="8">
        <f t="shared" si="4"/>
        <v>4380</v>
      </c>
      <c r="E116" s="8">
        <f t="shared" si="5"/>
        <v>0</v>
      </c>
      <c r="G116" s="8" t="str">
        <f>IF(Calculator!G116&gt;0,Calculator!G116,Calculator!H116)</f>
        <v/>
      </c>
      <c r="H116" s="8">
        <f>IF(Calculator!E116="Combination oven, connectionless",Calculator!F116,0)</f>
        <v>0</v>
      </c>
      <c r="I116" s="8">
        <f t="shared" si="6"/>
        <v>4380</v>
      </c>
      <c r="J116" s="8">
        <f t="shared" si="7"/>
        <v>0</v>
      </c>
    </row>
    <row r="117" spans="1:10" x14ac:dyDescent="0.25">
      <c r="A117" s="8" t="str">
        <f>Calculator!D117</f>
        <v/>
      </c>
      <c r="B117" s="8" t="str">
        <f>IF(Calculator!G117&gt;0,Calculator!G117,Calculator!H117)</f>
        <v/>
      </c>
      <c r="C117" s="8">
        <f>IF(Calculator!E117="Combination oven, boiler-based",Calculator!F117,0)</f>
        <v>0</v>
      </c>
      <c r="D117" s="8">
        <f t="shared" si="4"/>
        <v>4380</v>
      </c>
      <c r="E117" s="8">
        <f t="shared" si="5"/>
        <v>0</v>
      </c>
      <c r="G117" s="8" t="str">
        <f>IF(Calculator!G117&gt;0,Calculator!G117,Calculator!H117)</f>
        <v/>
      </c>
      <c r="H117" s="8">
        <f>IF(Calculator!E117="Combination oven, connectionless",Calculator!F117,0)</f>
        <v>0</v>
      </c>
      <c r="I117" s="8">
        <f t="shared" si="6"/>
        <v>4380</v>
      </c>
      <c r="J117" s="8">
        <f t="shared" si="7"/>
        <v>0</v>
      </c>
    </row>
    <row r="118" spans="1:10" x14ac:dyDescent="0.25">
      <c r="A118" s="8" t="str">
        <f>Calculator!D118</f>
        <v/>
      </c>
      <c r="B118" s="8" t="str">
        <f>IF(Calculator!G118&gt;0,Calculator!G118,Calculator!H118)</f>
        <v/>
      </c>
      <c r="C118" s="8">
        <f>IF(Calculator!E118="Combination oven, boiler-based",Calculator!F118,0)</f>
        <v>0</v>
      </c>
      <c r="D118" s="8">
        <f t="shared" si="4"/>
        <v>4380</v>
      </c>
      <c r="E118" s="8">
        <f t="shared" si="5"/>
        <v>0</v>
      </c>
      <c r="G118" s="8" t="str">
        <f>IF(Calculator!G118&gt;0,Calculator!G118,Calculator!H118)</f>
        <v/>
      </c>
      <c r="H118" s="8">
        <f>IF(Calculator!E118="Combination oven, connectionless",Calculator!F118,0)</f>
        <v>0</v>
      </c>
      <c r="I118" s="8">
        <f t="shared" si="6"/>
        <v>4380</v>
      </c>
      <c r="J118" s="8">
        <f t="shared" si="7"/>
        <v>0</v>
      </c>
    </row>
    <row r="119" spans="1:10" x14ac:dyDescent="0.25">
      <c r="A119" s="8" t="str">
        <f>Calculator!D119</f>
        <v/>
      </c>
      <c r="B119" s="8" t="str">
        <f>IF(Calculator!G119&gt;0,Calculator!G119,Calculator!H119)</f>
        <v/>
      </c>
      <c r="C119" s="8">
        <f>IF(Calculator!E119="Combination oven, boiler-based",Calculator!F119,0)</f>
        <v>0</v>
      </c>
      <c r="D119" s="8">
        <f t="shared" si="4"/>
        <v>4380</v>
      </c>
      <c r="E119" s="8">
        <f t="shared" si="5"/>
        <v>0</v>
      </c>
      <c r="G119" s="8" t="str">
        <f>IF(Calculator!G119&gt;0,Calculator!G119,Calculator!H119)</f>
        <v/>
      </c>
      <c r="H119" s="8">
        <f>IF(Calculator!E119="Combination oven, connectionless",Calculator!F119,0)</f>
        <v>0</v>
      </c>
      <c r="I119" s="8">
        <f t="shared" si="6"/>
        <v>4380</v>
      </c>
      <c r="J119" s="8">
        <f t="shared" si="7"/>
        <v>0</v>
      </c>
    </row>
    <row r="120" spans="1:10" x14ac:dyDescent="0.25">
      <c r="A120" s="8" t="str">
        <f>Calculator!D120</f>
        <v/>
      </c>
      <c r="B120" s="8" t="str">
        <f>IF(Calculator!G120&gt;0,Calculator!G120,Calculator!H120)</f>
        <v/>
      </c>
      <c r="C120" s="8">
        <f>IF(Calculator!E120="Combination oven, boiler-based",Calculator!F120,0)</f>
        <v>0</v>
      </c>
      <c r="D120" s="8">
        <f t="shared" si="4"/>
        <v>4380</v>
      </c>
      <c r="E120" s="8">
        <f t="shared" si="5"/>
        <v>0</v>
      </c>
      <c r="G120" s="8" t="str">
        <f>IF(Calculator!G120&gt;0,Calculator!G120,Calculator!H120)</f>
        <v/>
      </c>
      <c r="H120" s="8">
        <f>IF(Calculator!E120="Combination oven, connectionless",Calculator!F120,0)</f>
        <v>0</v>
      </c>
      <c r="I120" s="8">
        <f t="shared" si="6"/>
        <v>4380</v>
      </c>
      <c r="J120" s="8">
        <f t="shared" si="7"/>
        <v>0</v>
      </c>
    </row>
    <row r="121" spans="1:10" x14ac:dyDescent="0.25">
      <c r="A121" s="8" t="str">
        <f>Calculator!D121</f>
        <v/>
      </c>
      <c r="B121" s="8" t="str">
        <f>IF(Calculator!G121&gt;0,Calculator!G121,Calculator!H121)</f>
        <v/>
      </c>
      <c r="C121" s="8">
        <f>IF(Calculator!E121="Combination oven, boiler-based",Calculator!F121,0)</f>
        <v>0</v>
      </c>
      <c r="D121" s="8">
        <f t="shared" si="4"/>
        <v>4380</v>
      </c>
      <c r="E121" s="8">
        <f t="shared" si="5"/>
        <v>0</v>
      </c>
      <c r="G121" s="8" t="str">
        <f>IF(Calculator!G121&gt;0,Calculator!G121,Calculator!H121)</f>
        <v/>
      </c>
      <c r="H121" s="8">
        <f>IF(Calculator!E121="Combination oven, connectionless",Calculator!F121,0)</f>
        <v>0</v>
      </c>
      <c r="I121" s="8">
        <f t="shared" si="6"/>
        <v>4380</v>
      </c>
      <c r="J121" s="8">
        <f t="shared" si="7"/>
        <v>0</v>
      </c>
    </row>
    <row r="122" spans="1:10" x14ac:dyDescent="0.25">
      <c r="A122" s="8" t="str">
        <f>Calculator!D122</f>
        <v/>
      </c>
      <c r="B122" s="8" t="str">
        <f>IF(Calculator!G122&gt;0,Calculator!G122,Calculator!H122)</f>
        <v/>
      </c>
      <c r="C122" s="8">
        <f>IF(Calculator!E122="Combination oven, boiler-based",Calculator!F122,0)</f>
        <v>0</v>
      </c>
      <c r="D122" s="8">
        <f t="shared" si="4"/>
        <v>4380</v>
      </c>
      <c r="E122" s="8">
        <f t="shared" si="5"/>
        <v>0</v>
      </c>
      <c r="G122" s="8" t="str">
        <f>IF(Calculator!G122&gt;0,Calculator!G122,Calculator!H122)</f>
        <v/>
      </c>
      <c r="H122" s="8">
        <f>IF(Calculator!E122="Combination oven, connectionless",Calculator!F122,0)</f>
        <v>0</v>
      </c>
      <c r="I122" s="8">
        <f t="shared" si="6"/>
        <v>4380</v>
      </c>
      <c r="J122" s="8">
        <f t="shared" si="7"/>
        <v>0</v>
      </c>
    </row>
    <row r="123" spans="1:10" x14ac:dyDescent="0.25">
      <c r="A123" s="8" t="str">
        <f>Calculator!D123</f>
        <v/>
      </c>
      <c r="B123" s="8" t="str">
        <f>IF(Calculator!G123&gt;0,Calculator!G123,Calculator!H123)</f>
        <v/>
      </c>
      <c r="C123" s="8">
        <f>IF(Calculator!E123="Combination oven, boiler-based",Calculator!F123,0)</f>
        <v>0</v>
      </c>
      <c r="D123" s="8">
        <f t="shared" si="4"/>
        <v>4380</v>
      </c>
      <c r="E123" s="8">
        <f t="shared" si="5"/>
        <v>0</v>
      </c>
      <c r="G123" s="8" t="str">
        <f>IF(Calculator!G123&gt;0,Calculator!G123,Calculator!H123)</f>
        <v/>
      </c>
      <c r="H123" s="8">
        <f>IF(Calculator!E123="Combination oven, connectionless",Calculator!F123,0)</f>
        <v>0</v>
      </c>
      <c r="I123" s="8">
        <f t="shared" si="6"/>
        <v>4380</v>
      </c>
      <c r="J123" s="8">
        <f t="shared" si="7"/>
        <v>0</v>
      </c>
    </row>
    <row r="124" spans="1:10" x14ac:dyDescent="0.25">
      <c r="A124" s="8" t="str">
        <f>Calculator!D124</f>
        <v/>
      </c>
      <c r="B124" s="8" t="str">
        <f>IF(Calculator!G124&gt;0,Calculator!G124,Calculator!H124)</f>
        <v/>
      </c>
      <c r="C124" s="8">
        <f>IF(Calculator!E124="Combination oven, boiler-based",Calculator!F124,0)</f>
        <v>0</v>
      </c>
      <c r="D124" s="8">
        <f t="shared" si="4"/>
        <v>4380</v>
      </c>
      <c r="E124" s="8">
        <f t="shared" si="5"/>
        <v>0</v>
      </c>
      <c r="G124" s="8" t="str">
        <f>IF(Calculator!G124&gt;0,Calculator!G124,Calculator!H124)</f>
        <v/>
      </c>
      <c r="H124" s="8">
        <f>IF(Calculator!E124="Combination oven, connectionless",Calculator!F124,0)</f>
        <v>0</v>
      </c>
      <c r="I124" s="8">
        <f t="shared" si="6"/>
        <v>4380</v>
      </c>
      <c r="J124" s="8">
        <f t="shared" si="7"/>
        <v>0</v>
      </c>
    </row>
    <row r="125" spans="1:10" x14ac:dyDescent="0.25">
      <c r="A125" s="8" t="str">
        <f>Calculator!D125</f>
        <v/>
      </c>
      <c r="B125" s="8" t="str">
        <f>IF(Calculator!G125&gt;0,Calculator!G125,Calculator!H125)</f>
        <v/>
      </c>
      <c r="C125" s="8">
        <f>IF(Calculator!E125="Combination oven, boiler-based",Calculator!F125,0)</f>
        <v>0</v>
      </c>
      <c r="D125" s="8">
        <f t="shared" si="4"/>
        <v>4380</v>
      </c>
      <c r="E125" s="8">
        <f t="shared" si="5"/>
        <v>0</v>
      </c>
      <c r="G125" s="8" t="str">
        <f>IF(Calculator!G125&gt;0,Calculator!G125,Calculator!H125)</f>
        <v/>
      </c>
      <c r="H125" s="8">
        <f>IF(Calculator!E125="Combination oven, connectionless",Calculator!F125,0)</f>
        <v>0</v>
      </c>
      <c r="I125" s="8">
        <f t="shared" si="6"/>
        <v>4380</v>
      </c>
      <c r="J125" s="8">
        <f t="shared" si="7"/>
        <v>0</v>
      </c>
    </row>
    <row r="126" spans="1:10" x14ac:dyDescent="0.25">
      <c r="A126" s="8" t="str">
        <f>Calculator!D126</f>
        <v/>
      </c>
      <c r="B126" s="8" t="str">
        <f>IF(Calculator!G126&gt;0,Calculator!G126,Calculator!H126)</f>
        <v/>
      </c>
      <c r="C126" s="8">
        <f>IF(Calculator!E126="Combination oven, boiler-based",Calculator!F126,0)</f>
        <v>0</v>
      </c>
      <c r="D126" s="8">
        <f t="shared" si="4"/>
        <v>4380</v>
      </c>
      <c r="E126" s="8">
        <f t="shared" si="5"/>
        <v>0</v>
      </c>
      <c r="G126" s="8" t="str">
        <f>IF(Calculator!G126&gt;0,Calculator!G126,Calculator!H126)</f>
        <v/>
      </c>
      <c r="H126" s="8">
        <f>IF(Calculator!E126="Combination oven, connectionless",Calculator!F126,0)</f>
        <v>0</v>
      </c>
      <c r="I126" s="8">
        <f t="shared" si="6"/>
        <v>4380</v>
      </c>
      <c r="J126" s="8">
        <f t="shared" si="7"/>
        <v>0</v>
      </c>
    </row>
    <row r="127" spans="1:10" x14ac:dyDescent="0.25">
      <c r="A127" s="8" t="str">
        <f>Calculator!D127</f>
        <v/>
      </c>
      <c r="B127" s="8" t="str">
        <f>IF(Calculator!G127&gt;0,Calculator!G127,Calculator!H127)</f>
        <v/>
      </c>
      <c r="C127" s="8">
        <f>IF(Calculator!E127="Combination oven, boiler-based",Calculator!F127,0)</f>
        <v>0</v>
      </c>
      <c r="D127" s="8">
        <f t="shared" si="4"/>
        <v>4380</v>
      </c>
      <c r="E127" s="8">
        <f t="shared" si="5"/>
        <v>0</v>
      </c>
      <c r="G127" s="8" t="str">
        <f>IF(Calculator!G127&gt;0,Calculator!G127,Calculator!H127)</f>
        <v/>
      </c>
      <c r="H127" s="8">
        <f>IF(Calculator!E127="Combination oven, connectionless",Calculator!F127,0)</f>
        <v>0</v>
      </c>
      <c r="I127" s="8">
        <f t="shared" si="6"/>
        <v>4380</v>
      </c>
      <c r="J127" s="8">
        <f t="shared" si="7"/>
        <v>0</v>
      </c>
    </row>
    <row r="128" spans="1:10" x14ac:dyDescent="0.25">
      <c r="A128" s="8" t="str">
        <f>Calculator!D128</f>
        <v/>
      </c>
      <c r="B128" s="8" t="str">
        <f>IF(Calculator!G128&gt;0,Calculator!G128,Calculator!H128)</f>
        <v/>
      </c>
      <c r="C128" s="8">
        <f>IF(Calculator!E128="Combination oven, boiler-based",Calculator!F128,0)</f>
        <v>0</v>
      </c>
      <c r="D128" s="8">
        <f t="shared" si="4"/>
        <v>4380</v>
      </c>
      <c r="E128" s="8">
        <f t="shared" si="5"/>
        <v>0</v>
      </c>
      <c r="G128" s="8" t="str">
        <f>IF(Calculator!G128&gt;0,Calculator!G128,Calculator!H128)</f>
        <v/>
      </c>
      <c r="H128" s="8">
        <f>IF(Calculator!E128="Combination oven, connectionless",Calculator!F128,0)</f>
        <v>0</v>
      </c>
      <c r="I128" s="8">
        <f t="shared" si="6"/>
        <v>4380</v>
      </c>
      <c r="J128" s="8">
        <f t="shared" si="7"/>
        <v>0</v>
      </c>
    </row>
    <row r="129" spans="1:10" x14ac:dyDescent="0.25">
      <c r="A129" s="8" t="str">
        <f>Calculator!D129</f>
        <v/>
      </c>
      <c r="B129" s="8" t="str">
        <f>IF(Calculator!G129&gt;0,Calculator!G129,Calculator!H129)</f>
        <v/>
      </c>
      <c r="C129" s="8">
        <f>IF(Calculator!E129="Combination oven, boiler-based",Calculator!F129,0)</f>
        <v>0</v>
      </c>
      <c r="D129" s="8">
        <f t="shared" si="4"/>
        <v>4380</v>
      </c>
      <c r="E129" s="8">
        <f t="shared" si="5"/>
        <v>0</v>
      </c>
      <c r="G129" s="8" t="str">
        <f>IF(Calculator!G129&gt;0,Calculator!G129,Calculator!H129)</f>
        <v/>
      </c>
      <c r="H129" s="8">
        <f>IF(Calculator!E129="Combination oven, connectionless",Calculator!F129,0)</f>
        <v>0</v>
      </c>
      <c r="I129" s="8">
        <f t="shared" si="6"/>
        <v>4380</v>
      </c>
      <c r="J129" s="8">
        <f t="shared" si="7"/>
        <v>0</v>
      </c>
    </row>
    <row r="130" spans="1:10" x14ac:dyDescent="0.25">
      <c r="A130" s="8" t="str">
        <f>Calculator!D130</f>
        <v/>
      </c>
      <c r="B130" s="8" t="str">
        <f>IF(Calculator!G130&gt;0,Calculator!G130,Calculator!H130)</f>
        <v/>
      </c>
      <c r="C130" s="8">
        <f>IF(Calculator!E130="Combination oven, boiler-based",Calculator!F130,0)</f>
        <v>0</v>
      </c>
      <c r="D130" s="8">
        <f t="shared" si="4"/>
        <v>4380</v>
      </c>
      <c r="E130" s="8">
        <f t="shared" si="5"/>
        <v>0</v>
      </c>
      <c r="G130" s="8" t="str">
        <f>IF(Calculator!G130&gt;0,Calculator!G130,Calculator!H130)</f>
        <v/>
      </c>
      <c r="H130" s="8">
        <f>IF(Calculator!E130="Combination oven, connectionless",Calculator!F130,0)</f>
        <v>0</v>
      </c>
      <c r="I130" s="8">
        <f t="shared" si="6"/>
        <v>4380</v>
      </c>
      <c r="J130" s="8">
        <f t="shared" si="7"/>
        <v>0</v>
      </c>
    </row>
    <row r="131" spans="1:10" x14ac:dyDescent="0.25">
      <c r="A131" s="8" t="str">
        <f>Calculator!D131</f>
        <v/>
      </c>
      <c r="B131" s="8" t="str">
        <f>IF(Calculator!G131&gt;0,Calculator!G131,Calculator!H131)</f>
        <v/>
      </c>
      <c r="C131" s="8">
        <f>IF(Calculator!E131="Combination oven, boiler-based",Calculator!F131,0)</f>
        <v>0</v>
      </c>
      <c r="D131" s="8">
        <f t="shared" si="4"/>
        <v>4380</v>
      </c>
      <c r="E131" s="8">
        <f t="shared" si="5"/>
        <v>0</v>
      </c>
      <c r="G131" s="8" t="str">
        <f>IF(Calculator!G131&gt;0,Calculator!G131,Calculator!H131)</f>
        <v/>
      </c>
      <c r="H131" s="8">
        <f>IF(Calculator!E131="Combination oven, connectionless",Calculator!F131,0)</f>
        <v>0</v>
      </c>
      <c r="I131" s="8">
        <f t="shared" si="6"/>
        <v>4380</v>
      </c>
      <c r="J131" s="8">
        <f t="shared" si="7"/>
        <v>0</v>
      </c>
    </row>
    <row r="132" spans="1:10" x14ac:dyDescent="0.25">
      <c r="A132" s="8" t="str">
        <f>Calculator!D132</f>
        <v/>
      </c>
      <c r="B132" s="8" t="str">
        <f>IF(Calculator!G132&gt;0,Calculator!G132,Calculator!H132)</f>
        <v/>
      </c>
      <c r="C132" s="8">
        <f>IF(Calculator!E132="Combination oven, boiler-based",Calculator!F132,0)</f>
        <v>0</v>
      </c>
      <c r="D132" s="8">
        <f t="shared" si="4"/>
        <v>4380</v>
      </c>
      <c r="E132" s="8">
        <f t="shared" si="5"/>
        <v>0</v>
      </c>
      <c r="G132" s="8" t="str">
        <f>IF(Calculator!G132&gt;0,Calculator!G132,Calculator!H132)</f>
        <v/>
      </c>
      <c r="H132" s="8">
        <f>IF(Calculator!E132="Combination oven, connectionless",Calculator!F132,0)</f>
        <v>0</v>
      </c>
      <c r="I132" s="8">
        <f t="shared" si="6"/>
        <v>4380</v>
      </c>
      <c r="J132" s="8">
        <f t="shared" si="7"/>
        <v>0</v>
      </c>
    </row>
    <row r="133" spans="1:10" x14ac:dyDescent="0.25">
      <c r="A133" s="8" t="str">
        <f>Calculator!D133</f>
        <v/>
      </c>
      <c r="B133" s="8" t="str">
        <f>IF(Calculator!G133&gt;0,Calculator!G133,Calculator!H133)</f>
        <v/>
      </c>
      <c r="C133" s="8">
        <f>IF(Calculator!E133="Combination oven, boiler-based",Calculator!F133,0)</f>
        <v>0</v>
      </c>
      <c r="D133" s="8">
        <f t="shared" si="4"/>
        <v>4380</v>
      </c>
      <c r="E133" s="8">
        <f t="shared" si="5"/>
        <v>0</v>
      </c>
      <c r="G133" s="8" t="str">
        <f>IF(Calculator!G133&gt;0,Calculator!G133,Calculator!H133)</f>
        <v/>
      </c>
      <c r="H133" s="8">
        <f>IF(Calculator!E133="Combination oven, connectionless",Calculator!F133,0)</f>
        <v>0</v>
      </c>
      <c r="I133" s="8">
        <f t="shared" si="6"/>
        <v>4380</v>
      </c>
      <c r="J133" s="8">
        <f t="shared" si="7"/>
        <v>0</v>
      </c>
    </row>
    <row r="134" spans="1:10" x14ac:dyDescent="0.25">
      <c r="A134" s="8" t="str">
        <f>Calculator!D134</f>
        <v/>
      </c>
      <c r="B134" s="8" t="str">
        <f>IF(Calculator!G134&gt;0,Calculator!G134,Calculator!H134)</f>
        <v/>
      </c>
      <c r="C134" s="8">
        <f>IF(Calculator!E134="Combination oven, boiler-based",Calculator!F134,0)</f>
        <v>0</v>
      </c>
      <c r="D134" s="8">
        <f t="shared" si="4"/>
        <v>4380</v>
      </c>
      <c r="E134" s="8">
        <f t="shared" si="5"/>
        <v>0</v>
      </c>
      <c r="G134" s="8" t="str">
        <f>IF(Calculator!G134&gt;0,Calculator!G134,Calculator!H134)</f>
        <v/>
      </c>
      <c r="H134" s="8">
        <f>IF(Calculator!E134="Combination oven, connectionless",Calculator!F134,0)</f>
        <v>0</v>
      </c>
      <c r="I134" s="8">
        <f t="shared" si="6"/>
        <v>4380</v>
      </c>
      <c r="J134" s="8">
        <f t="shared" si="7"/>
        <v>0</v>
      </c>
    </row>
    <row r="135" spans="1:10" x14ac:dyDescent="0.25">
      <c r="A135" s="8" t="str">
        <f>Calculator!D135</f>
        <v/>
      </c>
      <c r="B135" s="8" t="str">
        <f>IF(Calculator!G135&gt;0,Calculator!G135,Calculator!H135)</f>
        <v/>
      </c>
      <c r="C135" s="8">
        <f>IF(Calculator!E135="Combination oven, boiler-based",Calculator!F135,0)</f>
        <v>0</v>
      </c>
      <c r="D135" s="8">
        <f t="shared" si="4"/>
        <v>4380</v>
      </c>
      <c r="E135" s="8">
        <f t="shared" si="5"/>
        <v>0</v>
      </c>
      <c r="G135" s="8" t="str">
        <f>IF(Calculator!G135&gt;0,Calculator!G135,Calculator!H135)</f>
        <v/>
      </c>
      <c r="H135" s="8">
        <f>IF(Calculator!E135="Combination oven, connectionless",Calculator!F135,0)</f>
        <v>0</v>
      </c>
      <c r="I135" s="8">
        <f t="shared" si="6"/>
        <v>4380</v>
      </c>
      <c r="J135" s="8">
        <f t="shared" si="7"/>
        <v>0</v>
      </c>
    </row>
    <row r="136" spans="1:10" x14ac:dyDescent="0.25">
      <c r="A136" s="8" t="str">
        <f>Calculator!D136</f>
        <v/>
      </c>
      <c r="B136" s="8" t="str">
        <f>IF(Calculator!G136&gt;0,Calculator!G136,Calculator!H136)</f>
        <v/>
      </c>
      <c r="C136" s="8">
        <f>IF(Calculator!E136="Combination oven, boiler-based",Calculator!F136,0)</f>
        <v>0</v>
      </c>
      <c r="D136" s="8">
        <f t="shared" si="4"/>
        <v>4380</v>
      </c>
      <c r="E136" s="8">
        <f t="shared" si="5"/>
        <v>0</v>
      </c>
      <c r="G136" s="8" t="str">
        <f>IF(Calculator!G136&gt;0,Calculator!G136,Calculator!H136)</f>
        <v/>
      </c>
      <c r="H136" s="8">
        <f>IF(Calculator!E136="Combination oven, connectionless",Calculator!F136,0)</f>
        <v>0</v>
      </c>
      <c r="I136" s="8">
        <f t="shared" si="6"/>
        <v>4380</v>
      </c>
      <c r="J136" s="8">
        <f t="shared" si="7"/>
        <v>0</v>
      </c>
    </row>
    <row r="137" spans="1:10" x14ac:dyDescent="0.25">
      <c r="A137" s="8" t="str">
        <f>Calculator!D137</f>
        <v/>
      </c>
      <c r="B137" s="8" t="str">
        <f>IF(Calculator!G137&gt;0,Calculator!G137,Calculator!H137)</f>
        <v/>
      </c>
      <c r="C137" s="8">
        <f>IF(Calculator!E137="Combination oven, boiler-based",Calculator!F137,0)</f>
        <v>0</v>
      </c>
      <c r="D137" s="8">
        <f t="shared" si="4"/>
        <v>4380</v>
      </c>
      <c r="E137" s="8">
        <f t="shared" si="5"/>
        <v>0</v>
      </c>
      <c r="G137" s="8" t="str">
        <f>IF(Calculator!G137&gt;0,Calculator!G137,Calculator!H137)</f>
        <v/>
      </c>
      <c r="H137" s="8">
        <f>IF(Calculator!E137="Combination oven, connectionless",Calculator!F137,0)</f>
        <v>0</v>
      </c>
      <c r="I137" s="8">
        <f t="shared" si="6"/>
        <v>4380</v>
      </c>
      <c r="J137" s="8">
        <f t="shared" si="7"/>
        <v>0</v>
      </c>
    </row>
    <row r="138" spans="1:10" x14ac:dyDescent="0.25">
      <c r="A138" s="8" t="str">
        <f>Calculator!D138</f>
        <v/>
      </c>
      <c r="B138" s="8" t="str">
        <f>IF(Calculator!G138&gt;0,Calculator!G138,Calculator!H138)</f>
        <v/>
      </c>
      <c r="C138" s="8">
        <f>IF(Calculator!E138="Combination oven, boiler-based",Calculator!F138,0)</f>
        <v>0</v>
      </c>
      <c r="D138" s="8">
        <f t="shared" si="4"/>
        <v>4380</v>
      </c>
      <c r="E138" s="8">
        <f t="shared" si="5"/>
        <v>0</v>
      </c>
      <c r="G138" s="8" t="str">
        <f>IF(Calculator!G138&gt;0,Calculator!G138,Calculator!H138)</f>
        <v/>
      </c>
      <c r="H138" s="8">
        <f>IF(Calculator!E138="Combination oven, connectionless",Calculator!F138,0)</f>
        <v>0</v>
      </c>
      <c r="I138" s="8">
        <f t="shared" si="6"/>
        <v>4380</v>
      </c>
      <c r="J138" s="8">
        <f t="shared" si="7"/>
        <v>0</v>
      </c>
    </row>
    <row r="139" spans="1:10" x14ac:dyDescent="0.25">
      <c r="A139" s="8" t="str">
        <f>Calculator!D139</f>
        <v/>
      </c>
      <c r="B139" s="8" t="str">
        <f>IF(Calculator!G139&gt;0,Calculator!G139,Calculator!H139)</f>
        <v/>
      </c>
      <c r="C139" s="8">
        <f>IF(Calculator!E139="Combination oven, boiler-based",Calculator!F139,0)</f>
        <v>0</v>
      </c>
      <c r="D139" s="8">
        <f t="shared" si="4"/>
        <v>4380</v>
      </c>
      <c r="E139" s="8">
        <f t="shared" si="5"/>
        <v>0</v>
      </c>
      <c r="G139" s="8" t="str">
        <f>IF(Calculator!G139&gt;0,Calculator!G139,Calculator!H139)</f>
        <v/>
      </c>
      <c r="H139" s="8">
        <f>IF(Calculator!E139="Combination oven, connectionless",Calculator!F139,0)</f>
        <v>0</v>
      </c>
      <c r="I139" s="8">
        <f t="shared" si="6"/>
        <v>4380</v>
      </c>
      <c r="J139" s="8">
        <f t="shared" si="7"/>
        <v>0</v>
      </c>
    </row>
    <row r="140" spans="1:10" x14ac:dyDescent="0.25">
      <c r="A140" s="8" t="str">
        <f>Calculator!D140</f>
        <v/>
      </c>
      <c r="B140" s="8" t="str">
        <f>IF(Calculator!G140&gt;0,Calculator!G140,Calculator!H140)</f>
        <v/>
      </c>
      <c r="C140" s="8">
        <f>IF(Calculator!E140="Combination oven, boiler-based",Calculator!F140,0)</f>
        <v>0</v>
      </c>
      <c r="D140" s="8">
        <f t="shared" si="4"/>
        <v>4380</v>
      </c>
      <c r="E140" s="8">
        <f t="shared" si="5"/>
        <v>0</v>
      </c>
      <c r="G140" s="8" t="str">
        <f>IF(Calculator!G140&gt;0,Calculator!G140,Calculator!H140)</f>
        <v/>
      </c>
      <c r="H140" s="8">
        <f>IF(Calculator!E140="Combination oven, connectionless",Calculator!F140,0)</f>
        <v>0</v>
      </c>
      <c r="I140" s="8">
        <f t="shared" si="6"/>
        <v>4380</v>
      </c>
      <c r="J140" s="8">
        <f t="shared" si="7"/>
        <v>0</v>
      </c>
    </row>
    <row r="141" spans="1:10" x14ac:dyDescent="0.25">
      <c r="A141" s="8" t="str">
        <f>Calculator!D141</f>
        <v/>
      </c>
      <c r="B141" s="8" t="str">
        <f>IF(Calculator!G141&gt;0,Calculator!G141,Calculator!H141)</f>
        <v/>
      </c>
      <c r="C141" s="8">
        <f>IF(Calculator!E141="Combination oven, boiler-based",Calculator!F141,0)</f>
        <v>0</v>
      </c>
      <c r="D141" s="8">
        <f t="shared" si="4"/>
        <v>4380</v>
      </c>
      <c r="E141" s="8">
        <f t="shared" si="5"/>
        <v>0</v>
      </c>
      <c r="G141" s="8" t="str">
        <f>IF(Calculator!G141&gt;0,Calculator!G141,Calculator!H141)</f>
        <v/>
      </c>
      <c r="H141" s="8">
        <f>IF(Calculator!E141="Combination oven, connectionless",Calculator!F141,0)</f>
        <v>0</v>
      </c>
      <c r="I141" s="8">
        <f t="shared" si="6"/>
        <v>4380</v>
      </c>
      <c r="J141" s="8">
        <f t="shared" si="7"/>
        <v>0</v>
      </c>
    </row>
    <row r="142" spans="1:10" x14ac:dyDescent="0.25">
      <c r="A142" s="8" t="str">
        <f>Calculator!D142</f>
        <v/>
      </c>
      <c r="B142" s="8" t="str">
        <f>IF(Calculator!G142&gt;0,Calculator!G142,Calculator!H142)</f>
        <v/>
      </c>
      <c r="C142" s="8">
        <f>IF(Calculator!E142="Combination oven, boiler-based",Calculator!F142,0)</f>
        <v>0</v>
      </c>
      <c r="D142" s="8">
        <f t="shared" si="4"/>
        <v>4380</v>
      </c>
      <c r="E142" s="8">
        <f t="shared" si="5"/>
        <v>0</v>
      </c>
      <c r="G142" s="8" t="str">
        <f>IF(Calculator!G142&gt;0,Calculator!G142,Calculator!H142)</f>
        <v/>
      </c>
      <c r="H142" s="8">
        <f>IF(Calculator!E142="Combination oven, connectionless",Calculator!F142,0)</f>
        <v>0</v>
      </c>
      <c r="I142" s="8">
        <f t="shared" si="6"/>
        <v>4380</v>
      </c>
      <c r="J142" s="8">
        <f t="shared" si="7"/>
        <v>0</v>
      </c>
    </row>
    <row r="143" spans="1:10" x14ac:dyDescent="0.25">
      <c r="A143" s="8" t="str">
        <f>Calculator!D143</f>
        <v/>
      </c>
      <c r="B143" s="8" t="str">
        <f>IF(Calculator!G143&gt;0,Calculator!G143,Calculator!H143)</f>
        <v/>
      </c>
      <c r="C143" s="8">
        <f>IF(Calculator!E143="Combination oven, boiler-based",Calculator!F143,0)</f>
        <v>0</v>
      </c>
      <c r="D143" s="8">
        <f t="shared" ref="D143:D206" si="8">$B$8*OP_DAYS</f>
        <v>4380</v>
      </c>
      <c r="E143" s="8">
        <f t="shared" ref="E143:E206" si="9">IF(C143&gt;0,B143*C143*D143/GALPERM3,0)</f>
        <v>0</v>
      </c>
      <c r="G143" s="8" t="str">
        <f>IF(Calculator!G143&gt;0,Calculator!G143,Calculator!H143)</f>
        <v/>
      </c>
      <c r="H143" s="8">
        <f>IF(Calculator!E143="Combination oven, connectionless",Calculator!F143,0)</f>
        <v>0</v>
      </c>
      <c r="I143" s="8">
        <f t="shared" ref="I143:I206" si="10">$B$8*OP_DAYS</f>
        <v>4380</v>
      </c>
      <c r="J143" s="8">
        <f t="shared" ref="J143:J206" si="11">IF(H143&gt;0,G143*H143*I143/GALPERM3,0)</f>
        <v>0</v>
      </c>
    </row>
    <row r="144" spans="1:10" x14ac:dyDescent="0.25">
      <c r="A144" s="8" t="str">
        <f>Calculator!D144</f>
        <v/>
      </c>
      <c r="B144" s="8" t="str">
        <f>IF(Calculator!G144&gt;0,Calculator!G144,Calculator!H144)</f>
        <v/>
      </c>
      <c r="C144" s="8">
        <f>IF(Calculator!E144="Combination oven, boiler-based",Calculator!F144,0)</f>
        <v>0</v>
      </c>
      <c r="D144" s="8">
        <f t="shared" si="8"/>
        <v>4380</v>
      </c>
      <c r="E144" s="8">
        <f t="shared" si="9"/>
        <v>0</v>
      </c>
      <c r="G144" s="8" t="str">
        <f>IF(Calculator!G144&gt;0,Calculator!G144,Calculator!H144)</f>
        <v/>
      </c>
      <c r="H144" s="8">
        <f>IF(Calculator!E144="Combination oven, connectionless",Calculator!F144,0)</f>
        <v>0</v>
      </c>
      <c r="I144" s="8">
        <f t="shared" si="10"/>
        <v>4380</v>
      </c>
      <c r="J144" s="8">
        <f t="shared" si="11"/>
        <v>0</v>
      </c>
    </row>
    <row r="145" spans="1:10" x14ac:dyDescent="0.25">
      <c r="A145" s="8" t="str">
        <f>Calculator!D145</f>
        <v/>
      </c>
      <c r="B145" s="8" t="str">
        <f>IF(Calculator!G145&gt;0,Calculator!G145,Calculator!H145)</f>
        <v/>
      </c>
      <c r="C145" s="8">
        <f>IF(Calculator!E145="Combination oven, boiler-based",Calculator!F145,0)</f>
        <v>0</v>
      </c>
      <c r="D145" s="8">
        <f t="shared" si="8"/>
        <v>4380</v>
      </c>
      <c r="E145" s="8">
        <f t="shared" si="9"/>
        <v>0</v>
      </c>
      <c r="G145" s="8" t="str">
        <f>IF(Calculator!G145&gt;0,Calculator!G145,Calculator!H145)</f>
        <v/>
      </c>
      <c r="H145" s="8">
        <f>IF(Calculator!E145="Combination oven, connectionless",Calculator!F145,0)</f>
        <v>0</v>
      </c>
      <c r="I145" s="8">
        <f t="shared" si="10"/>
        <v>4380</v>
      </c>
      <c r="J145" s="8">
        <f t="shared" si="11"/>
        <v>0</v>
      </c>
    </row>
    <row r="146" spans="1:10" x14ac:dyDescent="0.25">
      <c r="A146" s="8" t="str">
        <f>Calculator!D146</f>
        <v/>
      </c>
      <c r="B146" s="8" t="str">
        <f>IF(Calculator!G146&gt;0,Calculator!G146,Calculator!H146)</f>
        <v/>
      </c>
      <c r="C146" s="8">
        <f>IF(Calculator!E146="Combination oven, boiler-based",Calculator!F146,0)</f>
        <v>0</v>
      </c>
      <c r="D146" s="8">
        <f t="shared" si="8"/>
        <v>4380</v>
      </c>
      <c r="E146" s="8">
        <f t="shared" si="9"/>
        <v>0</v>
      </c>
      <c r="G146" s="8" t="str">
        <f>IF(Calculator!G146&gt;0,Calculator!G146,Calculator!H146)</f>
        <v/>
      </c>
      <c r="H146" s="8">
        <f>IF(Calculator!E146="Combination oven, connectionless",Calculator!F146,0)</f>
        <v>0</v>
      </c>
      <c r="I146" s="8">
        <f t="shared" si="10"/>
        <v>4380</v>
      </c>
      <c r="J146" s="8">
        <f t="shared" si="11"/>
        <v>0</v>
      </c>
    </row>
    <row r="147" spans="1:10" x14ac:dyDescent="0.25">
      <c r="A147" s="8" t="str">
        <f>Calculator!D147</f>
        <v/>
      </c>
      <c r="B147" s="8" t="str">
        <f>IF(Calculator!G147&gt;0,Calculator!G147,Calculator!H147)</f>
        <v/>
      </c>
      <c r="C147" s="8">
        <f>IF(Calculator!E147="Combination oven, boiler-based",Calculator!F147,0)</f>
        <v>0</v>
      </c>
      <c r="D147" s="8">
        <f t="shared" si="8"/>
        <v>4380</v>
      </c>
      <c r="E147" s="8">
        <f t="shared" si="9"/>
        <v>0</v>
      </c>
      <c r="G147" s="8" t="str">
        <f>IF(Calculator!G147&gt;0,Calculator!G147,Calculator!H147)</f>
        <v/>
      </c>
      <c r="H147" s="8">
        <f>IF(Calculator!E147="Combination oven, connectionless",Calculator!F147,0)</f>
        <v>0</v>
      </c>
      <c r="I147" s="8">
        <f t="shared" si="10"/>
        <v>4380</v>
      </c>
      <c r="J147" s="8">
        <f t="shared" si="11"/>
        <v>0</v>
      </c>
    </row>
    <row r="148" spans="1:10" x14ac:dyDescent="0.25">
      <c r="A148" s="8" t="str">
        <f>Calculator!D148</f>
        <v/>
      </c>
      <c r="B148" s="8" t="str">
        <f>IF(Calculator!G148&gt;0,Calculator!G148,Calculator!H148)</f>
        <v/>
      </c>
      <c r="C148" s="8">
        <f>IF(Calculator!E148="Combination oven, boiler-based",Calculator!F148,0)</f>
        <v>0</v>
      </c>
      <c r="D148" s="8">
        <f t="shared" si="8"/>
        <v>4380</v>
      </c>
      <c r="E148" s="8">
        <f t="shared" si="9"/>
        <v>0</v>
      </c>
      <c r="G148" s="8" t="str">
        <f>IF(Calculator!G148&gt;0,Calculator!G148,Calculator!H148)</f>
        <v/>
      </c>
      <c r="H148" s="8">
        <f>IF(Calculator!E148="Combination oven, connectionless",Calculator!F148,0)</f>
        <v>0</v>
      </c>
      <c r="I148" s="8">
        <f t="shared" si="10"/>
        <v>4380</v>
      </c>
      <c r="J148" s="8">
        <f t="shared" si="11"/>
        <v>0</v>
      </c>
    </row>
    <row r="149" spans="1:10" x14ac:dyDescent="0.25">
      <c r="A149" s="8" t="str">
        <f>Calculator!D149</f>
        <v/>
      </c>
      <c r="B149" s="8" t="str">
        <f>IF(Calculator!G149&gt;0,Calculator!G149,Calculator!H149)</f>
        <v/>
      </c>
      <c r="C149" s="8">
        <f>IF(Calculator!E149="Combination oven, boiler-based",Calculator!F149,0)</f>
        <v>0</v>
      </c>
      <c r="D149" s="8">
        <f t="shared" si="8"/>
        <v>4380</v>
      </c>
      <c r="E149" s="8">
        <f t="shared" si="9"/>
        <v>0</v>
      </c>
      <c r="G149" s="8" t="str">
        <f>IF(Calculator!G149&gt;0,Calculator!G149,Calculator!H149)</f>
        <v/>
      </c>
      <c r="H149" s="8">
        <f>IF(Calculator!E149="Combination oven, connectionless",Calculator!F149,0)</f>
        <v>0</v>
      </c>
      <c r="I149" s="8">
        <f t="shared" si="10"/>
        <v>4380</v>
      </c>
      <c r="J149" s="8">
        <f t="shared" si="11"/>
        <v>0</v>
      </c>
    </row>
    <row r="150" spans="1:10" x14ac:dyDescent="0.25">
      <c r="A150" s="8" t="str">
        <f>Calculator!D150</f>
        <v/>
      </c>
      <c r="B150" s="8" t="str">
        <f>IF(Calculator!G150&gt;0,Calculator!G150,Calculator!H150)</f>
        <v/>
      </c>
      <c r="C150" s="8">
        <f>IF(Calculator!E150="Combination oven, boiler-based",Calculator!F150,0)</f>
        <v>0</v>
      </c>
      <c r="D150" s="8">
        <f t="shared" si="8"/>
        <v>4380</v>
      </c>
      <c r="E150" s="8">
        <f t="shared" si="9"/>
        <v>0</v>
      </c>
      <c r="G150" s="8" t="str">
        <f>IF(Calculator!G150&gt;0,Calculator!G150,Calculator!H150)</f>
        <v/>
      </c>
      <c r="H150" s="8">
        <f>IF(Calculator!E150="Combination oven, connectionless",Calculator!F150,0)</f>
        <v>0</v>
      </c>
      <c r="I150" s="8">
        <f t="shared" si="10"/>
        <v>4380</v>
      </c>
      <c r="J150" s="8">
        <f t="shared" si="11"/>
        <v>0</v>
      </c>
    </row>
    <row r="151" spans="1:10" x14ac:dyDescent="0.25">
      <c r="A151" s="8" t="str">
        <f>Calculator!D151</f>
        <v/>
      </c>
      <c r="B151" s="8" t="str">
        <f>IF(Calculator!G151&gt;0,Calculator!G151,Calculator!H151)</f>
        <v/>
      </c>
      <c r="C151" s="8">
        <f>IF(Calculator!E151="Combination oven, boiler-based",Calculator!F151,0)</f>
        <v>0</v>
      </c>
      <c r="D151" s="8">
        <f t="shared" si="8"/>
        <v>4380</v>
      </c>
      <c r="E151" s="8">
        <f t="shared" si="9"/>
        <v>0</v>
      </c>
      <c r="G151" s="8" t="str">
        <f>IF(Calculator!G151&gt;0,Calculator!G151,Calculator!H151)</f>
        <v/>
      </c>
      <c r="H151" s="8">
        <f>IF(Calculator!E151="Combination oven, connectionless",Calculator!F151,0)</f>
        <v>0</v>
      </c>
      <c r="I151" s="8">
        <f t="shared" si="10"/>
        <v>4380</v>
      </c>
      <c r="J151" s="8">
        <f t="shared" si="11"/>
        <v>0</v>
      </c>
    </row>
    <row r="152" spans="1:10" x14ac:dyDescent="0.25">
      <c r="A152" s="8" t="str">
        <f>Calculator!D152</f>
        <v/>
      </c>
      <c r="B152" s="8" t="str">
        <f>IF(Calculator!G152&gt;0,Calculator!G152,Calculator!H152)</f>
        <v/>
      </c>
      <c r="C152" s="8">
        <f>IF(Calculator!E152="Combination oven, boiler-based",Calculator!F152,0)</f>
        <v>0</v>
      </c>
      <c r="D152" s="8">
        <f t="shared" si="8"/>
        <v>4380</v>
      </c>
      <c r="E152" s="8">
        <f t="shared" si="9"/>
        <v>0</v>
      </c>
      <c r="G152" s="8" t="str">
        <f>IF(Calculator!G152&gt;0,Calculator!G152,Calculator!H152)</f>
        <v/>
      </c>
      <c r="H152" s="8">
        <f>IF(Calculator!E152="Combination oven, connectionless",Calculator!F152,0)</f>
        <v>0</v>
      </c>
      <c r="I152" s="8">
        <f t="shared" si="10"/>
        <v>4380</v>
      </c>
      <c r="J152" s="8">
        <f t="shared" si="11"/>
        <v>0</v>
      </c>
    </row>
    <row r="153" spans="1:10" x14ac:dyDescent="0.25">
      <c r="A153" s="8" t="str">
        <f>Calculator!D153</f>
        <v/>
      </c>
      <c r="B153" s="8" t="str">
        <f>IF(Calculator!G153&gt;0,Calculator!G153,Calculator!H153)</f>
        <v/>
      </c>
      <c r="C153" s="8">
        <f>IF(Calculator!E153="Combination oven, boiler-based",Calculator!F153,0)</f>
        <v>0</v>
      </c>
      <c r="D153" s="8">
        <f t="shared" si="8"/>
        <v>4380</v>
      </c>
      <c r="E153" s="8">
        <f t="shared" si="9"/>
        <v>0</v>
      </c>
      <c r="G153" s="8" t="str">
        <f>IF(Calculator!G153&gt;0,Calculator!G153,Calculator!H153)</f>
        <v/>
      </c>
      <c r="H153" s="8">
        <f>IF(Calculator!E153="Combination oven, connectionless",Calculator!F153,0)</f>
        <v>0</v>
      </c>
      <c r="I153" s="8">
        <f t="shared" si="10"/>
        <v>4380</v>
      </c>
      <c r="J153" s="8">
        <f t="shared" si="11"/>
        <v>0</v>
      </c>
    </row>
    <row r="154" spans="1:10" x14ac:dyDescent="0.25">
      <c r="A154" s="8" t="str">
        <f>Calculator!D154</f>
        <v/>
      </c>
      <c r="B154" s="8" t="str">
        <f>IF(Calculator!G154&gt;0,Calculator!G154,Calculator!H154)</f>
        <v/>
      </c>
      <c r="C154" s="8">
        <f>IF(Calculator!E154="Combination oven, boiler-based",Calculator!F154,0)</f>
        <v>0</v>
      </c>
      <c r="D154" s="8">
        <f t="shared" si="8"/>
        <v>4380</v>
      </c>
      <c r="E154" s="8">
        <f t="shared" si="9"/>
        <v>0</v>
      </c>
      <c r="G154" s="8" t="str">
        <f>IF(Calculator!G154&gt;0,Calculator!G154,Calculator!H154)</f>
        <v/>
      </c>
      <c r="H154" s="8">
        <f>IF(Calculator!E154="Combination oven, connectionless",Calculator!F154,0)</f>
        <v>0</v>
      </c>
      <c r="I154" s="8">
        <f t="shared" si="10"/>
        <v>4380</v>
      </c>
      <c r="J154" s="8">
        <f t="shared" si="11"/>
        <v>0</v>
      </c>
    </row>
    <row r="155" spans="1:10" x14ac:dyDescent="0.25">
      <c r="A155" s="8" t="str">
        <f>Calculator!D155</f>
        <v/>
      </c>
      <c r="B155" s="8" t="str">
        <f>IF(Calculator!G155&gt;0,Calculator!G155,Calculator!H155)</f>
        <v/>
      </c>
      <c r="C155" s="8">
        <f>IF(Calculator!E155="Combination oven, boiler-based",Calculator!F155,0)</f>
        <v>0</v>
      </c>
      <c r="D155" s="8">
        <f t="shared" si="8"/>
        <v>4380</v>
      </c>
      <c r="E155" s="8">
        <f t="shared" si="9"/>
        <v>0</v>
      </c>
      <c r="G155" s="8" t="str">
        <f>IF(Calculator!G155&gt;0,Calculator!G155,Calculator!H155)</f>
        <v/>
      </c>
      <c r="H155" s="8">
        <f>IF(Calculator!E155="Combination oven, connectionless",Calculator!F155,0)</f>
        <v>0</v>
      </c>
      <c r="I155" s="8">
        <f t="shared" si="10"/>
        <v>4380</v>
      </c>
      <c r="J155" s="8">
        <f t="shared" si="11"/>
        <v>0</v>
      </c>
    </row>
    <row r="156" spans="1:10" x14ac:dyDescent="0.25">
      <c r="A156" s="8" t="str">
        <f>Calculator!D156</f>
        <v/>
      </c>
      <c r="B156" s="8" t="str">
        <f>IF(Calculator!G156&gt;0,Calculator!G156,Calculator!H156)</f>
        <v/>
      </c>
      <c r="C156" s="8">
        <f>IF(Calculator!E156="Combination oven, boiler-based",Calculator!F156,0)</f>
        <v>0</v>
      </c>
      <c r="D156" s="8">
        <f t="shared" si="8"/>
        <v>4380</v>
      </c>
      <c r="E156" s="8">
        <f t="shared" si="9"/>
        <v>0</v>
      </c>
      <c r="G156" s="8" t="str">
        <f>IF(Calculator!G156&gt;0,Calculator!G156,Calculator!H156)</f>
        <v/>
      </c>
      <c r="H156" s="8">
        <f>IF(Calculator!E156="Combination oven, connectionless",Calculator!F156,0)</f>
        <v>0</v>
      </c>
      <c r="I156" s="8">
        <f t="shared" si="10"/>
        <v>4380</v>
      </c>
      <c r="J156" s="8">
        <f t="shared" si="11"/>
        <v>0</v>
      </c>
    </row>
    <row r="157" spans="1:10" x14ac:dyDescent="0.25">
      <c r="A157" s="8" t="str">
        <f>Calculator!D157</f>
        <v/>
      </c>
      <c r="B157" s="8" t="str">
        <f>IF(Calculator!G157&gt;0,Calculator!G157,Calculator!H157)</f>
        <v/>
      </c>
      <c r="C157" s="8">
        <f>IF(Calculator!E157="Combination oven, boiler-based",Calculator!F157,0)</f>
        <v>0</v>
      </c>
      <c r="D157" s="8">
        <f t="shared" si="8"/>
        <v>4380</v>
      </c>
      <c r="E157" s="8">
        <f t="shared" si="9"/>
        <v>0</v>
      </c>
      <c r="G157" s="8" t="str">
        <f>IF(Calculator!G157&gt;0,Calculator!G157,Calculator!H157)</f>
        <v/>
      </c>
      <c r="H157" s="8">
        <f>IF(Calculator!E157="Combination oven, connectionless",Calculator!F157,0)</f>
        <v>0</v>
      </c>
      <c r="I157" s="8">
        <f t="shared" si="10"/>
        <v>4380</v>
      </c>
      <c r="J157" s="8">
        <f t="shared" si="11"/>
        <v>0</v>
      </c>
    </row>
    <row r="158" spans="1:10" x14ac:dyDescent="0.25">
      <c r="A158" s="8" t="str">
        <f>Calculator!D158</f>
        <v/>
      </c>
      <c r="B158" s="8" t="str">
        <f>IF(Calculator!G158&gt;0,Calculator!G158,Calculator!H158)</f>
        <v/>
      </c>
      <c r="C158" s="8">
        <f>IF(Calculator!E158="Combination oven, boiler-based",Calculator!F158,0)</f>
        <v>0</v>
      </c>
      <c r="D158" s="8">
        <f t="shared" si="8"/>
        <v>4380</v>
      </c>
      <c r="E158" s="8">
        <f t="shared" si="9"/>
        <v>0</v>
      </c>
      <c r="G158" s="8" t="str">
        <f>IF(Calculator!G158&gt;0,Calculator!G158,Calculator!H158)</f>
        <v/>
      </c>
      <c r="H158" s="8">
        <f>IF(Calculator!E158="Combination oven, connectionless",Calculator!F158,0)</f>
        <v>0</v>
      </c>
      <c r="I158" s="8">
        <f t="shared" si="10"/>
        <v>4380</v>
      </c>
      <c r="J158" s="8">
        <f t="shared" si="11"/>
        <v>0</v>
      </c>
    </row>
    <row r="159" spans="1:10" x14ac:dyDescent="0.25">
      <c r="A159" s="8" t="str">
        <f>Calculator!D159</f>
        <v/>
      </c>
      <c r="B159" s="8" t="str">
        <f>IF(Calculator!G159&gt;0,Calculator!G159,Calculator!H159)</f>
        <v/>
      </c>
      <c r="C159" s="8">
        <f>IF(Calculator!E159="Combination oven, boiler-based",Calculator!F159,0)</f>
        <v>0</v>
      </c>
      <c r="D159" s="8">
        <f t="shared" si="8"/>
        <v>4380</v>
      </c>
      <c r="E159" s="8">
        <f t="shared" si="9"/>
        <v>0</v>
      </c>
      <c r="G159" s="8" t="str">
        <f>IF(Calculator!G159&gt;0,Calculator!G159,Calculator!H159)</f>
        <v/>
      </c>
      <c r="H159" s="8">
        <f>IF(Calculator!E159="Combination oven, connectionless",Calculator!F159,0)</f>
        <v>0</v>
      </c>
      <c r="I159" s="8">
        <f t="shared" si="10"/>
        <v>4380</v>
      </c>
      <c r="J159" s="8">
        <f t="shared" si="11"/>
        <v>0</v>
      </c>
    </row>
    <row r="160" spans="1:10" x14ac:dyDescent="0.25">
      <c r="A160" s="8" t="str">
        <f>Calculator!D160</f>
        <v/>
      </c>
      <c r="B160" s="8" t="str">
        <f>IF(Calculator!G160&gt;0,Calculator!G160,Calculator!H160)</f>
        <v/>
      </c>
      <c r="C160" s="8">
        <f>IF(Calculator!E160="Combination oven, boiler-based",Calculator!F160,0)</f>
        <v>0</v>
      </c>
      <c r="D160" s="8">
        <f t="shared" si="8"/>
        <v>4380</v>
      </c>
      <c r="E160" s="8">
        <f t="shared" si="9"/>
        <v>0</v>
      </c>
      <c r="G160" s="8" t="str">
        <f>IF(Calculator!G160&gt;0,Calculator!G160,Calculator!H160)</f>
        <v/>
      </c>
      <c r="H160" s="8">
        <f>IF(Calculator!E160="Combination oven, connectionless",Calculator!F160,0)</f>
        <v>0</v>
      </c>
      <c r="I160" s="8">
        <f t="shared" si="10"/>
        <v>4380</v>
      </c>
      <c r="J160" s="8">
        <f t="shared" si="11"/>
        <v>0</v>
      </c>
    </row>
    <row r="161" spans="1:10" x14ac:dyDescent="0.25">
      <c r="A161" s="8" t="str">
        <f>Calculator!D161</f>
        <v/>
      </c>
      <c r="B161" s="8" t="str">
        <f>IF(Calculator!G161&gt;0,Calculator!G161,Calculator!H161)</f>
        <v/>
      </c>
      <c r="C161" s="8">
        <f>IF(Calculator!E161="Combination oven, boiler-based",Calculator!F161,0)</f>
        <v>0</v>
      </c>
      <c r="D161" s="8">
        <f t="shared" si="8"/>
        <v>4380</v>
      </c>
      <c r="E161" s="8">
        <f t="shared" si="9"/>
        <v>0</v>
      </c>
      <c r="G161" s="8" t="str">
        <f>IF(Calculator!G161&gt;0,Calculator!G161,Calculator!H161)</f>
        <v/>
      </c>
      <c r="H161" s="8">
        <f>IF(Calculator!E161="Combination oven, connectionless",Calculator!F161,0)</f>
        <v>0</v>
      </c>
      <c r="I161" s="8">
        <f t="shared" si="10"/>
        <v>4380</v>
      </c>
      <c r="J161" s="8">
        <f t="shared" si="11"/>
        <v>0</v>
      </c>
    </row>
    <row r="162" spans="1:10" x14ac:dyDescent="0.25">
      <c r="A162" s="8" t="str">
        <f>Calculator!D162</f>
        <v/>
      </c>
      <c r="B162" s="8" t="str">
        <f>IF(Calculator!G162&gt;0,Calculator!G162,Calculator!H162)</f>
        <v/>
      </c>
      <c r="C162" s="8">
        <f>IF(Calculator!E162="Combination oven, boiler-based",Calculator!F162,0)</f>
        <v>0</v>
      </c>
      <c r="D162" s="8">
        <f t="shared" si="8"/>
        <v>4380</v>
      </c>
      <c r="E162" s="8">
        <f t="shared" si="9"/>
        <v>0</v>
      </c>
      <c r="G162" s="8" t="str">
        <f>IF(Calculator!G162&gt;0,Calculator!G162,Calculator!H162)</f>
        <v/>
      </c>
      <c r="H162" s="8">
        <f>IF(Calculator!E162="Combination oven, connectionless",Calculator!F162,0)</f>
        <v>0</v>
      </c>
      <c r="I162" s="8">
        <f t="shared" si="10"/>
        <v>4380</v>
      </c>
      <c r="J162" s="8">
        <f t="shared" si="11"/>
        <v>0</v>
      </c>
    </row>
    <row r="163" spans="1:10" x14ac:dyDescent="0.25">
      <c r="A163" s="8" t="str">
        <f>Calculator!D163</f>
        <v/>
      </c>
      <c r="B163" s="8" t="str">
        <f>IF(Calculator!G163&gt;0,Calculator!G163,Calculator!H163)</f>
        <v/>
      </c>
      <c r="C163" s="8">
        <f>IF(Calculator!E163="Combination oven, boiler-based",Calculator!F163,0)</f>
        <v>0</v>
      </c>
      <c r="D163" s="8">
        <f t="shared" si="8"/>
        <v>4380</v>
      </c>
      <c r="E163" s="8">
        <f t="shared" si="9"/>
        <v>0</v>
      </c>
      <c r="G163" s="8" t="str">
        <f>IF(Calculator!G163&gt;0,Calculator!G163,Calculator!H163)</f>
        <v/>
      </c>
      <c r="H163" s="8">
        <f>IF(Calculator!E163="Combination oven, connectionless",Calculator!F163,0)</f>
        <v>0</v>
      </c>
      <c r="I163" s="8">
        <f t="shared" si="10"/>
        <v>4380</v>
      </c>
      <c r="J163" s="8">
        <f t="shared" si="11"/>
        <v>0</v>
      </c>
    </row>
    <row r="164" spans="1:10" x14ac:dyDescent="0.25">
      <c r="A164" s="8" t="str">
        <f>Calculator!D164</f>
        <v/>
      </c>
      <c r="B164" s="8" t="str">
        <f>IF(Calculator!G164&gt;0,Calculator!G164,Calculator!H164)</f>
        <v/>
      </c>
      <c r="C164" s="8">
        <f>IF(Calculator!E164="Combination oven, boiler-based",Calculator!F164,0)</f>
        <v>0</v>
      </c>
      <c r="D164" s="8">
        <f t="shared" si="8"/>
        <v>4380</v>
      </c>
      <c r="E164" s="8">
        <f t="shared" si="9"/>
        <v>0</v>
      </c>
      <c r="G164" s="8" t="str">
        <f>IF(Calculator!G164&gt;0,Calculator!G164,Calculator!H164)</f>
        <v/>
      </c>
      <c r="H164" s="8">
        <f>IF(Calculator!E164="Combination oven, connectionless",Calculator!F164,0)</f>
        <v>0</v>
      </c>
      <c r="I164" s="8">
        <f t="shared" si="10"/>
        <v>4380</v>
      </c>
      <c r="J164" s="8">
        <f t="shared" si="11"/>
        <v>0</v>
      </c>
    </row>
    <row r="165" spans="1:10" x14ac:dyDescent="0.25">
      <c r="A165" s="8" t="str">
        <f>Calculator!D165</f>
        <v/>
      </c>
      <c r="B165" s="8" t="str">
        <f>IF(Calculator!G165&gt;0,Calculator!G165,Calculator!H165)</f>
        <v/>
      </c>
      <c r="C165" s="8">
        <f>IF(Calculator!E165="Combination oven, boiler-based",Calculator!F165,0)</f>
        <v>0</v>
      </c>
      <c r="D165" s="8">
        <f t="shared" si="8"/>
        <v>4380</v>
      </c>
      <c r="E165" s="8">
        <f t="shared" si="9"/>
        <v>0</v>
      </c>
      <c r="G165" s="8" t="str">
        <f>IF(Calculator!G165&gt;0,Calculator!G165,Calculator!H165)</f>
        <v/>
      </c>
      <c r="H165" s="8">
        <f>IF(Calculator!E165="Combination oven, connectionless",Calculator!F165,0)</f>
        <v>0</v>
      </c>
      <c r="I165" s="8">
        <f t="shared" si="10"/>
        <v>4380</v>
      </c>
      <c r="J165" s="8">
        <f t="shared" si="11"/>
        <v>0</v>
      </c>
    </row>
    <row r="166" spans="1:10" x14ac:dyDescent="0.25">
      <c r="A166" s="8" t="str">
        <f>Calculator!D166</f>
        <v/>
      </c>
      <c r="B166" s="8" t="str">
        <f>IF(Calculator!G166&gt;0,Calculator!G166,Calculator!H166)</f>
        <v/>
      </c>
      <c r="C166" s="8">
        <f>IF(Calculator!E166="Combination oven, boiler-based",Calculator!F166,0)</f>
        <v>0</v>
      </c>
      <c r="D166" s="8">
        <f t="shared" si="8"/>
        <v>4380</v>
      </c>
      <c r="E166" s="8">
        <f t="shared" si="9"/>
        <v>0</v>
      </c>
      <c r="G166" s="8" t="str">
        <f>IF(Calculator!G166&gt;0,Calculator!G166,Calculator!H166)</f>
        <v/>
      </c>
      <c r="H166" s="8">
        <f>IF(Calculator!E166="Combination oven, connectionless",Calculator!F166,0)</f>
        <v>0</v>
      </c>
      <c r="I166" s="8">
        <f t="shared" si="10"/>
        <v>4380</v>
      </c>
      <c r="J166" s="8">
        <f t="shared" si="11"/>
        <v>0</v>
      </c>
    </row>
    <row r="167" spans="1:10" x14ac:dyDescent="0.25">
      <c r="A167" s="8" t="str">
        <f>Calculator!D167</f>
        <v/>
      </c>
      <c r="B167" s="8" t="str">
        <f>IF(Calculator!G167&gt;0,Calculator!G167,Calculator!H167)</f>
        <v/>
      </c>
      <c r="C167" s="8">
        <f>IF(Calculator!E167="Combination oven, boiler-based",Calculator!F167,0)</f>
        <v>0</v>
      </c>
      <c r="D167" s="8">
        <f t="shared" si="8"/>
        <v>4380</v>
      </c>
      <c r="E167" s="8">
        <f t="shared" si="9"/>
        <v>0</v>
      </c>
      <c r="G167" s="8" t="str">
        <f>IF(Calculator!G167&gt;0,Calculator!G167,Calculator!H167)</f>
        <v/>
      </c>
      <c r="H167" s="8">
        <f>IF(Calculator!E167="Combination oven, connectionless",Calculator!F167,0)</f>
        <v>0</v>
      </c>
      <c r="I167" s="8">
        <f t="shared" si="10"/>
        <v>4380</v>
      </c>
      <c r="J167" s="8">
        <f t="shared" si="11"/>
        <v>0</v>
      </c>
    </row>
    <row r="168" spans="1:10" x14ac:dyDescent="0.25">
      <c r="A168" s="8" t="str">
        <f>Calculator!D168</f>
        <v/>
      </c>
      <c r="B168" s="8" t="str">
        <f>IF(Calculator!G168&gt;0,Calculator!G168,Calculator!H168)</f>
        <v/>
      </c>
      <c r="C168" s="8">
        <f>IF(Calculator!E168="Combination oven, boiler-based",Calculator!F168,0)</f>
        <v>0</v>
      </c>
      <c r="D168" s="8">
        <f t="shared" si="8"/>
        <v>4380</v>
      </c>
      <c r="E168" s="8">
        <f t="shared" si="9"/>
        <v>0</v>
      </c>
      <c r="G168" s="8" t="str">
        <f>IF(Calculator!G168&gt;0,Calculator!G168,Calculator!H168)</f>
        <v/>
      </c>
      <c r="H168" s="8">
        <f>IF(Calculator!E168="Combination oven, connectionless",Calculator!F168,0)</f>
        <v>0</v>
      </c>
      <c r="I168" s="8">
        <f t="shared" si="10"/>
        <v>4380</v>
      </c>
      <c r="J168" s="8">
        <f t="shared" si="11"/>
        <v>0</v>
      </c>
    </row>
    <row r="169" spans="1:10" x14ac:dyDescent="0.25">
      <c r="A169" s="8" t="str">
        <f>Calculator!D169</f>
        <v/>
      </c>
      <c r="B169" s="8" t="str">
        <f>IF(Calculator!G169&gt;0,Calculator!G169,Calculator!H169)</f>
        <v/>
      </c>
      <c r="C169" s="8">
        <f>IF(Calculator!E169="Combination oven, boiler-based",Calculator!F169,0)</f>
        <v>0</v>
      </c>
      <c r="D169" s="8">
        <f t="shared" si="8"/>
        <v>4380</v>
      </c>
      <c r="E169" s="8">
        <f t="shared" si="9"/>
        <v>0</v>
      </c>
      <c r="G169" s="8" t="str">
        <f>IF(Calculator!G169&gt;0,Calculator!G169,Calculator!H169)</f>
        <v/>
      </c>
      <c r="H169" s="8">
        <f>IF(Calculator!E169="Combination oven, connectionless",Calculator!F169,0)</f>
        <v>0</v>
      </c>
      <c r="I169" s="8">
        <f t="shared" si="10"/>
        <v>4380</v>
      </c>
      <c r="J169" s="8">
        <f t="shared" si="11"/>
        <v>0</v>
      </c>
    </row>
    <row r="170" spans="1:10" x14ac:dyDescent="0.25">
      <c r="A170" s="8" t="str">
        <f>Calculator!D170</f>
        <v/>
      </c>
      <c r="B170" s="8" t="str">
        <f>IF(Calculator!G170&gt;0,Calculator!G170,Calculator!H170)</f>
        <v/>
      </c>
      <c r="C170" s="8">
        <f>IF(Calculator!E170="Combination oven, boiler-based",Calculator!F170,0)</f>
        <v>0</v>
      </c>
      <c r="D170" s="8">
        <f t="shared" si="8"/>
        <v>4380</v>
      </c>
      <c r="E170" s="8">
        <f t="shared" si="9"/>
        <v>0</v>
      </c>
      <c r="G170" s="8" t="str">
        <f>IF(Calculator!G170&gt;0,Calculator!G170,Calculator!H170)</f>
        <v/>
      </c>
      <c r="H170" s="8">
        <f>IF(Calculator!E170="Combination oven, connectionless",Calculator!F170,0)</f>
        <v>0</v>
      </c>
      <c r="I170" s="8">
        <f t="shared" si="10"/>
        <v>4380</v>
      </c>
      <c r="J170" s="8">
        <f t="shared" si="11"/>
        <v>0</v>
      </c>
    </row>
    <row r="171" spans="1:10" x14ac:dyDescent="0.25">
      <c r="A171" s="8" t="str">
        <f>Calculator!D171</f>
        <v/>
      </c>
      <c r="B171" s="8" t="str">
        <f>IF(Calculator!G171&gt;0,Calculator!G171,Calculator!H171)</f>
        <v/>
      </c>
      <c r="C171" s="8">
        <f>IF(Calculator!E171="Combination oven, boiler-based",Calculator!F171,0)</f>
        <v>0</v>
      </c>
      <c r="D171" s="8">
        <f t="shared" si="8"/>
        <v>4380</v>
      </c>
      <c r="E171" s="8">
        <f t="shared" si="9"/>
        <v>0</v>
      </c>
      <c r="G171" s="8" t="str">
        <f>IF(Calculator!G171&gt;0,Calculator!G171,Calculator!H171)</f>
        <v/>
      </c>
      <c r="H171" s="8">
        <f>IF(Calculator!E171="Combination oven, connectionless",Calculator!F171,0)</f>
        <v>0</v>
      </c>
      <c r="I171" s="8">
        <f t="shared" si="10"/>
        <v>4380</v>
      </c>
      <c r="J171" s="8">
        <f t="shared" si="11"/>
        <v>0</v>
      </c>
    </row>
    <row r="172" spans="1:10" x14ac:dyDescent="0.25">
      <c r="A172" s="8" t="str">
        <f>Calculator!D172</f>
        <v/>
      </c>
      <c r="B172" s="8" t="str">
        <f>IF(Calculator!G172&gt;0,Calculator!G172,Calculator!H172)</f>
        <v/>
      </c>
      <c r="C172" s="8">
        <f>IF(Calculator!E172="Combination oven, boiler-based",Calculator!F172,0)</f>
        <v>0</v>
      </c>
      <c r="D172" s="8">
        <f t="shared" si="8"/>
        <v>4380</v>
      </c>
      <c r="E172" s="8">
        <f t="shared" si="9"/>
        <v>0</v>
      </c>
      <c r="G172" s="8" t="str">
        <f>IF(Calculator!G172&gt;0,Calculator!G172,Calculator!H172)</f>
        <v/>
      </c>
      <c r="H172" s="8">
        <f>IF(Calculator!E172="Combination oven, connectionless",Calculator!F172,0)</f>
        <v>0</v>
      </c>
      <c r="I172" s="8">
        <f t="shared" si="10"/>
        <v>4380</v>
      </c>
      <c r="J172" s="8">
        <f t="shared" si="11"/>
        <v>0</v>
      </c>
    </row>
    <row r="173" spans="1:10" x14ac:dyDescent="0.25">
      <c r="A173" s="8" t="str">
        <f>Calculator!D173</f>
        <v/>
      </c>
      <c r="B173" s="8" t="str">
        <f>IF(Calculator!G173&gt;0,Calculator!G173,Calculator!H173)</f>
        <v/>
      </c>
      <c r="C173" s="8">
        <f>IF(Calculator!E173="Combination oven, boiler-based",Calculator!F173,0)</f>
        <v>0</v>
      </c>
      <c r="D173" s="8">
        <f t="shared" si="8"/>
        <v>4380</v>
      </c>
      <c r="E173" s="8">
        <f t="shared" si="9"/>
        <v>0</v>
      </c>
      <c r="G173" s="8" t="str">
        <f>IF(Calculator!G173&gt;0,Calculator!G173,Calculator!H173)</f>
        <v/>
      </c>
      <c r="H173" s="8">
        <f>IF(Calculator!E173="Combination oven, connectionless",Calculator!F173,0)</f>
        <v>0</v>
      </c>
      <c r="I173" s="8">
        <f t="shared" si="10"/>
        <v>4380</v>
      </c>
      <c r="J173" s="8">
        <f t="shared" si="11"/>
        <v>0</v>
      </c>
    </row>
    <row r="174" spans="1:10" x14ac:dyDescent="0.25">
      <c r="A174" s="8" t="str">
        <f>Calculator!D174</f>
        <v/>
      </c>
      <c r="B174" s="8" t="str">
        <f>IF(Calculator!G174&gt;0,Calculator!G174,Calculator!H174)</f>
        <v/>
      </c>
      <c r="C174" s="8">
        <f>IF(Calculator!E174="Combination oven, boiler-based",Calculator!F174,0)</f>
        <v>0</v>
      </c>
      <c r="D174" s="8">
        <f t="shared" si="8"/>
        <v>4380</v>
      </c>
      <c r="E174" s="8">
        <f t="shared" si="9"/>
        <v>0</v>
      </c>
      <c r="G174" s="8" t="str">
        <f>IF(Calculator!G174&gt;0,Calculator!G174,Calculator!H174)</f>
        <v/>
      </c>
      <c r="H174" s="8">
        <f>IF(Calculator!E174="Combination oven, connectionless",Calculator!F174,0)</f>
        <v>0</v>
      </c>
      <c r="I174" s="8">
        <f t="shared" si="10"/>
        <v>4380</v>
      </c>
      <c r="J174" s="8">
        <f t="shared" si="11"/>
        <v>0</v>
      </c>
    </row>
    <row r="175" spans="1:10" x14ac:dyDescent="0.25">
      <c r="A175" s="8" t="str">
        <f>Calculator!D175</f>
        <v/>
      </c>
      <c r="B175" s="8" t="str">
        <f>IF(Calculator!G175&gt;0,Calculator!G175,Calculator!H175)</f>
        <v/>
      </c>
      <c r="C175" s="8">
        <f>IF(Calculator!E175="Combination oven, boiler-based",Calculator!F175,0)</f>
        <v>0</v>
      </c>
      <c r="D175" s="8">
        <f t="shared" si="8"/>
        <v>4380</v>
      </c>
      <c r="E175" s="8">
        <f t="shared" si="9"/>
        <v>0</v>
      </c>
      <c r="G175" s="8" t="str">
        <f>IF(Calculator!G175&gt;0,Calculator!G175,Calculator!H175)</f>
        <v/>
      </c>
      <c r="H175" s="8">
        <f>IF(Calculator!E175="Combination oven, connectionless",Calculator!F175,0)</f>
        <v>0</v>
      </c>
      <c r="I175" s="8">
        <f t="shared" si="10"/>
        <v>4380</v>
      </c>
      <c r="J175" s="8">
        <f t="shared" si="11"/>
        <v>0</v>
      </c>
    </row>
    <row r="176" spans="1:10" x14ac:dyDescent="0.25">
      <c r="A176" s="8" t="str">
        <f>Calculator!D176</f>
        <v/>
      </c>
      <c r="B176" s="8" t="str">
        <f>IF(Calculator!G176&gt;0,Calculator!G176,Calculator!H176)</f>
        <v/>
      </c>
      <c r="C176" s="8">
        <f>IF(Calculator!E176="Combination oven, boiler-based",Calculator!F176,0)</f>
        <v>0</v>
      </c>
      <c r="D176" s="8">
        <f t="shared" si="8"/>
        <v>4380</v>
      </c>
      <c r="E176" s="8">
        <f t="shared" si="9"/>
        <v>0</v>
      </c>
      <c r="G176" s="8" t="str">
        <f>IF(Calculator!G176&gt;0,Calculator!G176,Calculator!H176)</f>
        <v/>
      </c>
      <c r="H176" s="8">
        <f>IF(Calculator!E176="Combination oven, connectionless",Calculator!F176,0)</f>
        <v>0</v>
      </c>
      <c r="I176" s="8">
        <f t="shared" si="10"/>
        <v>4380</v>
      </c>
      <c r="J176" s="8">
        <f t="shared" si="11"/>
        <v>0</v>
      </c>
    </row>
    <row r="177" spans="1:10" x14ac:dyDescent="0.25">
      <c r="A177" s="8" t="str">
        <f>Calculator!D177</f>
        <v/>
      </c>
      <c r="B177" s="8" t="str">
        <f>IF(Calculator!G177&gt;0,Calculator!G177,Calculator!H177)</f>
        <v/>
      </c>
      <c r="C177" s="8">
        <f>IF(Calculator!E177="Combination oven, boiler-based",Calculator!F177,0)</f>
        <v>0</v>
      </c>
      <c r="D177" s="8">
        <f t="shared" si="8"/>
        <v>4380</v>
      </c>
      <c r="E177" s="8">
        <f t="shared" si="9"/>
        <v>0</v>
      </c>
      <c r="G177" s="8" t="str">
        <f>IF(Calculator!G177&gt;0,Calculator!G177,Calculator!H177)</f>
        <v/>
      </c>
      <c r="H177" s="8">
        <f>IF(Calculator!E177="Combination oven, connectionless",Calculator!F177,0)</f>
        <v>0</v>
      </c>
      <c r="I177" s="8">
        <f t="shared" si="10"/>
        <v>4380</v>
      </c>
      <c r="J177" s="8">
        <f t="shared" si="11"/>
        <v>0</v>
      </c>
    </row>
    <row r="178" spans="1:10" x14ac:dyDescent="0.25">
      <c r="A178" s="8" t="str">
        <f>Calculator!D178</f>
        <v/>
      </c>
      <c r="B178" s="8" t="str">
        <f>IF(Calculator!G178&gt;0,Calculator!G178,Calculator!H178)</f>
        <v/>
      </c>
      <c r="C178" s="8">
        <f>IF(Calculator!E178="Combination oven, boiler-based",Calculator!F178,0)</f>
        <v>0</v>
      </c>
      <c r="D178" s="8">
        <f t="shared" si="8"/>
        <v>4380</v>
      </c>
      <c r="E178" s="8">
        <f t="shared" si="9"/>
        <v>0</v>
      </c>
      <c r="G178" s="8" t="str">
        <f>IF(Calculator!G178&gt;0,Calculator!G178,Calculator!H178)</f>
        <v/>
      </c>
      <c r="H178" s="8">
        <f>IF(Calculator!E178="Combination oven, connectionless",Calculator!F178,0)</f>
        <v>0</v>
      </c>
      <c r="I178" s="8">
        <f t="shared" si="10"/>
        <v>4380</v>
      </c>
      <c r="J178" s="8">
        <f t="shared" si="11"/>
        <v>0</v>
      </c>
    </row>
    <row r="179" spans="1:10" x14ac:dyDescent="0.25">
      <c r="A179" s="8" t="str">
        <f>Calculator!D179</f>
        <v/>
      </c>
      <c r="B179" s="8" t="str">
        <f>IF(Calculator!G179&gt;0,Calculator!G179,Calculator!H179)</f>
        <v/>
      </c>
      <c r="C179" s="8">
        <f>IF(Calculator!E179="Combination oven, boiler-based",Calculator!F179,0)</f>
        <v>0</v>
      </c>
      <c r="D179" s="8">
        <f t="shared" si="8"/>
        <v>4380</v>
      </c>
      <c r="E179" s="8">
        <f t="shared" si="9"/>
        <v>0</v>
      </c>
      <c r="G179" s="8" t="str">
        <f>IF(Calculator!G179&gt;0,Calculator!G179,Calculator!H179)</f>
        <v/>
      </c>
      <c r="H179" s="8">
        <f>IF(Calculator!E179="Combination oven, connectionless",Calculator!F179,0)</f>
        <v>0</v>
      </c>
      <c r="I179" s="8">
        <f t="shared" si="10"/>
        <v>4380</v>
      </c>
      <c r="J179" s="8">
        <f t="shared" si="11"/>
        <v>0</v>
      </c>
    </row>
    <row r="180" spans="1:10" x14ac:dyDescent="0.25">
      <c r="A180" s="8" t="str">
        <f>Calculator!D180</f>
        <v/>
      </c>
      <c r="B180" s="8" t="str">
        <f>IF(Calculator!G180&gt;0,Calculator!G180,Calculator!H180)</f>
        <v/>
      </c>
      <c r="C180" s="8">
        <f>IF(Calculator!E180="Combination oven, boiler-based",Calculator!F180,0)</f>
        <v>0</v>
      </c>
      <c r="D180" s="8">
        <f t="shared" si="8"/>
        <v>4380</v>
      </c>
      <c r="E180" s="8">
        <f t="shared" si="9"/>
        <v>0</v>
      </c>
      <c r="G180" s="8" t="str">
        <f>IF(Calculator!G180&gt;0,Calculator!G180,Calculator!H180)</f>
        <v/>
      </c>
      <c r="H180" s="8">
        <f>IF(Calculator!E180="Combination oven, connectionless",Calculator!F180,0)</f>
        <v>0</v>
      </c>
      <c r="I180" s="8">
        <f t="shared" si="10"/>
        <v>4380</v>
      </c>
      <c r="J180" s="8">
        <f t="shared" si="11"/>
        <v>0</v>
      </c>
    </row>
    <row r="181" spans="1:10" x14ac:dyDescent="0.25">
      <c r="A181" s="8" t="str">
        <f>Calculator!D181</f>
        <v/>
      </c>
      <c r="B181" s="8" t="str">
        <f>IF(Calculator!G181&gt;0,Calculator!G181,Calculator!H181)</f>
        <v/>
      </c>
      <c r="C181" s="8">
        <f>IF(Calculator!E181="Combination oven, boiler-based",Calculator!F181,0)</f>
        <v>0</v>
      </c>
      <c r="D181" s="8">
        <f t="shared" si="8"/>
        <v>4380</v>
      </c>
      <c r="E181" s="8">
        <f t="shared" si="9"/>
        <v>0</v>
      </c>
      <c r="G181" s="8" t="str">
        <f>IF(Calculator!G181&gt;0,Calculator!G181,Calculator!H181)</f>
        <v/>
      </c>
      <c r="H181" s="8">
        <f>IF(Calculator!E181="Combination oven, connectionless",Calculator!F181,0)</f>
        <v>0</v>
      </c>
      <c r="I181" s="8">
        <f t="shared" si="10"/>
        <v>4380</v>
      </c>
      <c r="J181" s="8">
        <f t="shared" si="11"/>
        <v>0</v>
      </c>
    </row>
    <row r="182" spans="1:10" x14ac:dyDescent="0.25">
      <c r="A182" s="8" t="str">
        <f>Calculator!D182</f>
        <v/>
      </c>
      <c r="B182" s="8" t="str">
        <f>IF(Calculator!G182&gt;0,Calculator!G182,Calculator!H182)</f>
        <v/>
      </c>
      <c r="C182" s="8">
        <f>IF(Calculator!E182="Combination oven, boiler-based",Calculator!F182,0)</f>
        <v>0</v>
      </c>
      <c r="D182" s="8">
        <f t="shared" si="8"/>
        <v>4380</v>
      </c>
      <c r="E182" s="8">
        <f t="shared" si="9"/>
        <v>0</v>
      </c>
      <c r="G182" s="8" t="str">
        <f>IF(Calculator!G182&gt;0,Calculator!G182,Calculator!H182)</f>
        <v/>
      </c>
      <c r="H182" s="8">
        <f>IF(Calculator!E182="Combination oven, connectionless",Calculator!F182,0)</f>
        <v>0</v>
      </c>
      <c r="I182" s="8">
        <f t="shared" si="10"/>
        <v>4380</v>
      </c>
      <c r="J182" s="8">
        <f t="shared" si="11"/>
        <v>0</v>
      </c>
    </row>
    <row r="183" spans="1:10" x14ac:dyDescent="0.25">
      <c r="A183" s="8" t="str">
        <f>Calculator!D183</f>
        <v/>
      </c>
      <c r="B183" s="8" t="str">
        <f>IF(Calculator!G183&gt;0,Calculator!G183,Calculator!H183)</f>
        <v/>
      </c>
      <c r="C183" s="8">
        <f>IF(Calculator!E183="Combination oven, boiler-based",Calculator!F183,0)</f>
        <v>0</v>
      </c>
      <c r="D183" s="8">
        <f t="shared" si="8"/>
        <v>4380</v>
      </c>
      <c r="E183" s="8">
        <f t="shared" si="9"/>
        <v>0</v>
      </c>
      <c r="G183" s="8" t="str">
        <f>IF(Calculator!G183&gt;0,Calculator!G183,Calculator!H183)</f>
        <v/>
      </c>
      <c r="H183" s="8">
        <f>IF(Calculator!E183="Combination oven, connectionless",Calculator!F183,0)</f>
        <v>0</v>
      </c>
      <c r="I183" s="8">
        <f t="shared" si="10"/>
        <v>4380</v>
      </c>
      <c r="J183" s="8">
        <f t="shared" si="11"/>
        <v>0</v>
      </c>
    </row>
    <row r="184" spans="1:10" x14ac:dyDescent="0.25">
      <c r="A184" s="8" t="str">
        <f>Calculator!D184</f>
        <v/>
      </c>
      <c r="B184" s="8" t="str">
        <f>IF(Calculator!G184&gt;0,Calculator!G184,Calculator!H184)</f>
        <v/>
      </c>
      <c r="C184" s="8">
        <f>IF(Calculator!E184="Combination oven, boiler-based",Calculator!F184,0)</f>
        <v>0</v>
      </c>
      <c r="D184" s="8">
        <f t="shared" si="8"/>
        <v>4380</v>
      </c>
      <c r="E184" s="8">
        <f t="shared" si="9"/>
        <v>0</v>
      </c>
      <c r="G184" s="8" t="str">
        <f>IF(Calculator!G184&gt;0,Calculator!G184,Calculator!H184)</f>
        <v/>
      </c>
      <c r="H184" s="8">
        <f>IF(Calculator!E184="Combination oven, connectionless",Calculator!F184,0)</f>
        <v>0</v>
      </c>
      <c r="I184" s="8">
        <f t="shared" si="10"/>
        <v>4380</v>
      </c>
      <c r="J184" s="8">
        <f t="shared" si="11"/>
        <v>0</v>
      </c>
    </row>
    <row r="185" spans="1:10" x14ac:dyDescent="0.25">
      <c r="A185" s="8" t="str">
        <f>Calculator!D185</f>
        <v/>
      </c>
      <c r="B185" s="8" t="str">
        <f>IF(Calculator!G185&gt;0,Calculator!G185,Calculator!H185)</f>
        <v/>
      </c>
      <c r="C185" s="8">
        <f>IF(Calculator!E185="Combination oven, boiler-based",Calculator!F185,0)</f>
        <v>0</v>
      </c>
      <c r="D185" s="8">
        <f t="shared" si="8"/>
        <v>4380</v>
      </c>
      <c r="E185" s="8">
        <f t="shared" si="9"/>
        <v>0</v>
      </c>
      <c r="G185" s="8" t="str">
        <f>IF(Calculator!G185&gt;0,Calculator!G185,Calculator!H185)</f>
        <v/>
      </c>
      <c r="H185" s="8">
        <f>IF(Calculator!E185="Combination oven, connectionless",Calculator!F185,0)</f>
        <v>0</v>
      </c>
      <c r="I185" s="8">
        <f t="shared" si="10"/>
        <v>4380</v>
      </c>
      <c r="J185" s="8">
        <f t="shared" si="11"/>
        <v>0</v>
      </c>
    </row>
    <row r="186" spans="1:10" x14ac:dyDescent="0.25">
      <c r="A186" s="8" t="str">
        <f>Calculator!D186</f>
        <v/>
      </c>
      <c r="B186" s="8" t="str">
        <f>IF(Calculator!G186&gt;0,Calculator!G186,Calculator!H186)</f>
        <v/>
      </c>
      <c r="C186" s="8">
        <f>IF(Calculator!E186="Combination oven, boiler-based",Calculator!F186,0)</f>
        <v>0</v>
      </c>
      <c r="D186" s="8">
        <f t="shared" si="8"/>
        <v>4380</v>
      </c>
      <c r="E186" s="8">
        <f t="shared" si="9"/>
        <v>0</v>
      </c>
      <c r="G186" s="8" t="str">
        <f>IF(Calculator!G186&gt;0,Calculator!G186,Calculator!H186)</f>
        <v/>
      </c>
      <c r="H186" s="8">
        <f>IF(Calculator!E186="Combination oven, connectionless",Calculator!F186,0)</f>
        <v>0</v>
      </c>
      <c r="I186" s="8">
        <f t="shared" si="10"/>
        <v>4380</v>
      </c>
      <c r="J186" s="8">
        <f t="shared" si="11"/>
        <v>0</v>
      </c>
    </row>
    <row r="187" spans="1:10" x14ac:dyDescent="0.25">
      <c r="A187" s="8" t="str">
        <f>Calculator!D187</f>
        <v/>
      </c>
      <c r="B187" s="8" t="str">
        <f>IF(Calculator!G187&gt;0,Calculator!G187,Calculator!H187)</f>
        <v/>
      </c>
      <c r="C187" s="8">
        <f>IF(Calculator!E187="Combination oven, boiler-based",Calculator!F187,0)</f>
        <v>0</v>
      </c>
      <c r="D187" s="8">
        <f t="shared" si="8"/>
        <v>4380</v>
      </c>
      <c r="E187" s="8">
        <f t="shared" si="9"/>
        <v>0</v>
      </c>
      <c r="G187" s="8" t="str">
        <f>IF(Calculator!G187&gt;0,Calculator!G187,Calculator!H187)</f>
        <v/>
      </c>
      <c r="H187" s="8">
        <f>IF(Calculator!E187="Combination oven, connectionless",Calculator!F187,0)</f>
        <v>0</v>
      </c>
      <c r="I187" s="8">
        <f t="shared" si="10"/>
        <v>4380</v>
      </c>
      <c r="J187" s="8">
        <f t="shared" si="11"/>
        <v>0</v>
      </c>
    </row>
    <row r="188" spans="1:10" x14ac:dyDescent="0.25">
      <c r="A188" s="8" t="str">
        <f>Calculator!D188</f>
        <v/>
      </c>
      <c r="B188" s="8" t="str">
        <f>IF(Calculator!G188&gt;0,Calculator!G188,Calculator!H188)</f>
        <v/>
      </c>
      <c r="C188" s="8">
        <f>IF(Calculator!E188="Combination oven, boiler-based",Calculator!F188,0)</f>
        <v>0</v>
      </c>
      <c r="D188" s="8">
        <f t="shared" si="8"/>
        <v>4380</v>
      </c>
      <c r="E188" s="8">
        <f t="shared" si="9"/>
        <v>0</v>
      </c>
      <c r="G188" s="8" t="str">
        <f>IF(Calculator!G188&gt;0,Calculator!G188,Calculator!H188)</f>
        <v/>
      </c>
      <c r="H188" s="8">
        <f>IF(Calculator!E188="Combination oven, connectionless",Calculator!F188,0)</f>
        <v>0</v>
      </c>
      <c r="I188" s="8">
        <f t="shared" si="10"/>
        <v>4380</v>
      </c>
      <c r="J188" s="8">
        <f t="shared" si="11"/>
        <v>0</v>
      </c>
    </row>
    <row r="189" spans="1:10" x14ac:dyDescent="0.25">
      <c r="A189" s="8" t="str">
        <f>Calculator!D189</f>
        <v/>
      </c>
      <c r="B189" s="8" t="str">
        <f>IF(Calculator!G189&gt;0,Calculator!G189,Calculator!H189)</f>
        <v/>
      </c>
      <c r="C189" s="8">
        <f>IF(Calculator!E189="Combination oven, boiler-based",Calculator!F189,0)</f>
        <v>0</v>
      </c>
      <c r="D189" s="8">
        <f t="shared" si="8"/>
        <v>4380</v>
      </c>
      <c r="E189" s="8">
        <f t="shared" si="9"/>
        <v>0</v>
      </c>
      <c r="G189" s="8" t="str">
        <f>IF(Calculator!G189&gt;0,Calculator!G189,Calculator!H189)</f>
        <v/>
      </c>
      <c r="H189" s="8">
        <f>IF(Calculator!E189="Combination oven, connectionless",Calculator!F189,0)</f>
        <v>0</v>
      </c>
      <c r="I189" s="8">
        <f t="shared" si="10"/>
        <v>4380</v>
      </c>
      <c r="J189" s="8">
        <f t="shared" si="11"/>
        <v>0</v>
      </c>
    </row>
    <row r="190" spans="1:10" x14ac:dyDescent="0.25">
      <c r="A190" s="8" t="str">
        <f>Calculator!D190</f>
        <v/>
      </c>
      <c r="B190" s="8" t="str">
        <f>IF(Calculator!G190&gt;0,Calculator!G190,Calculator!H190)</f>
        <v/>
      </c>
      <c r="C190" s="8">
        <f>IF(Calculator!E190="Combination oven, boiler-based",Calculator!F190,0)</f>
        <v>0</v>
      </c>
      <c r="D190" s="8">
        <f t="shared" si="8"/>
        <v>4380</v>
      </c>
      <c r="E190" s="8">
        <f t="shared" si="9"/>
        <v>0</v>
      </c>
      <c r="G190" s="8" t="str">
        <f>IF(Calculator!G190&gt;0,Calculator!G190,Calculator!H190)</f>
        <v/>
      </c>
      <c r="H190" s="8">
        <f>IF(Calculator!E190="Combination oven, connectionless",Calculator!F190,0)</f>
        <v>0</v>
      </c>
      <c r="I190" s="8">
        <f t="shared" si="10"/>
        <v>4380</v>
      </c>
      <c r="J190" s="8">
        <f t="shared" si="11"/>
        <v>0</v>
      </c>
    </row>
    <row r="191" spans="1:10" x14ac:dyDescent="0.25">
      <c r="A191" s="8" t="str">
        <f>Calculator!D191</f>
        <v/>
      </c>
      <c r="B191" s="8" t="str">
        <f>IF(Calculator!G191&gt;0,Calculator!G191,Calculator!H191)</f>
        <v/>
      </c>
      <c r="C191" s="8">
        <f>IF(Calculator!E191="Combination oven, boiler-based",Calculator!F191,0)</f>
        <v>0</v>
      </c>
      <c r="D191" s="8">
        <f t="shared" si="8"/>
        <v>4380</v>
      </c>
      <c r="E191" s="8">
        <f t="shared" si="9"/>
        <v>0</v>
      </c>
      <c r="G191" s="8" t="str">
        <f>IF(Calculator!G191&gt;0,Calculator!G191,Calculator!H191)</f>
        <v/>
      </c>
      <c r="H191" s="8">
        <f>IF(Calculator!E191="Combination oven, connectionless",Calculator!F191,0)</f>
        <v>0</v>
      </c>
      <c r="I191" s="8">
        <f t="shared" si="10"/>
        <v>4380</v>
      </c>
      <c r="J191" s="8">
        <f t="shared" si="11"/>
        <v>0</v>
      </c>
    </row>
    <row r="192" spans="1:10" x14ac:dyDescent="0.25">
      <c r="A192" s="8" t="str">
        <f>Calculator!D192</f>
        <v/>
      </c>
      <c r="B192" s="8" t="str">
        <f>IF(Calculator!G192&gt;0,Calculator!G192,Calculator!H192)</f>
        <v/>
      </c>
      <c r="C192" s="8">
        <f>IF(Calculator!E192="Combination oven, boiler-based",Calculator!F192,0)</f>
        <v>0</v>
      </c>
      <c r="D192" s="8">
        <f t="shared" si="8"/>
        <v>4380</v>
      </c>
      <c r="E192" s="8">
        <f t="shared" si="9"/>
        <v>0</v>
      </c>
      <c r="G192" s="8" t="str">
        <f>IF(Calculator!G192&gt;0,Calculator!G192,Calculator!H192)</f>
        <v/>
      </c>
      <c r="H192" s="8">
        <f>IF(Calculator!E192="Combination oven, connectionless",Calculator!F192,0)</f>
        <v>0</v>
      </c>
      <c r="I192" s="8">
        <f t="shared" si="10"/>
        <v>4380</v>
      </c>
      <c r="J192" s="8">
        <f t="shared" si="11"/>
        <v>0</v>
      </c>
    </row>
    <row r="193" spans="1:10" x14ac:dyDescent="0.25">
      <c r="A193" s="8" t="str">
        <f>Calculator!D193</f>
        <v/>
      </c>
      <c r="B193" s="8" t="str">
        <f>IF(Calculator!G193&gt;0,Calculator!G193,Calculator!H193)</f>
        <v/>
      </c>
      <c r="C193" s="8">
        <f>IF(Calculator!E193="Combination oven, boiler-based",Calculator!F193,0)</f>
        <v>0</v>
      </c>
      <c r="D193" s="8">
        <f t="shared" si="8"/>
        <v>4380</v>
      </c>
      <c r="E193" s="8">
        <f t="shared" si="9"/>
        <v>0</v>
      </c>
      <c r="G193" s="8" t="str">
        <f>IF(Calculator!G193&gt;0,Calculator!G193,Calculator!H193)</f>
        <v/>
      </c>
      <c r="H193" s="8">
        <f>IF(Calculator!E193="Combination oven, connectionless",Calculator!F193,0)</f>
        <v>0</v>
      </c>
      <c r="I193" s="8">
        <f t="shared" si="10"/>
        <v>4380</v>
      </c>
      <c r="J193" s="8">
        <f t="shared" si="11"/>
        <v>0</v>
      </c>
    </row>
    <row r="194" spans="1:10" x14ac:dyDescent="0.25">
      <c r="A194" s="8" t="str">
        <f>Calculator!D194</f>
        <v/>
      </c>
      <c r="B194" s="8" t="str">
        <f>IF(Calculator!G194&gt;0,Calculator!G194,Calculator!H194)</f>
        <v/>
      </c>
      <c r="C194" s="8">
        <f>IF(Calculator!E194="Combination oven, boiler-based",Calculator!F194,0)</f>
        <v>0</v>
      </c>
      <c r="D194" s="8">
        <f t="shared" si="8"/>
        <v>4380</v>
      </c>
      <c r="E194" s="8">
        <f t="shared" si="9"/>
        <v>0</v>
      </c>
      <c r="G194" s="8" t="str">
        <f>IF(Calculator!G194&gt;0,Calculator!G194,Calculator!H194)</f>
        <v/>
      </c>
      <c r="H194" s="8">
        <f>IF(Calculator!E194="Combination oven, connectionless",Calculator!F194,0)</f>
        <v>0</v>
      </c>
      <c r="I194" s="8">
        <f t="shared" si="10"/>
        <v>4380</v>
      </c>
      <c r="J194" s="8">
        <f t="shared" si="11"/>
        <v>0</v>
      </c>
    </row>
    <row r="195" spans="1:10" x14ac:dyDescent="0.25">
      <c r="A195" s="8" t="str">
        <f>Calculator!D195</f>
        <v/>
      </c>
      <c r="B195" s="8" t="str">
        <f>IF(Calculator!G195&gt;0,Calculator!G195,Calculator!H195)</f>
        <v/>
      </c>
      <c r="C195" s="8">
        <f>IF(Calculator!E195="Combination oven, boiler-based",Calculator!F195,0)</f>
        <v>0</v>
      </c>
      <c r="D195" s="8">
        <f t="shared" si="8"/>
        <v>4380</v>
      </c>
      <c r="E195" s="8">
        <f t="shared" si="9"/>
        <v>0</v>
      </c>
      <c r="G195" s="8" t="str">
        <f>IF(Calculator!G195&gt;0,Calculator!G195,Calculator!H195)</f>
        <v/>
      </c>
      <c r="H195" s="8">
        <f>IF(Calculator!E195="Combination oven, connectionless",Calculator!F195,0)</f>
        <v>0</v>
      </c>
      <c r="I195" s="8">
        <f t="shared" si="10"/>
        <v>4380</v>
      </c>
      <c r="J195" s="8">
        <f t="shared" si="11"/>
        <v>0</v>
      </c>
    </row>
    <row r="196" spans="1:10" x14ac:dyDescent="0.25">
      <c r="A196" s="8" t="str">
        <f>Calculator!D196</f>
        <v/>
      </c>
      <c r="B196" s="8" t="str">
        <f>IF(Calculator!G196&gt;0,Calculator!G196,Calculator!H196)</f>
        <v/>
      </c>
      <c r="C196" s="8">
        <f>IF(Calculator!E196="Combination oven, boiler-based",Calculator!F196,0)</f>
        <v>0</v>
      </c>
      <c r="D196" s="8">
        <f t="shared" si="8"/>
        <v>4380</v>
      </c>
      <c r="E196" s="8">
        <f t="shared" si="9"/>
        <v>0</v>
      </c>
      <c r="G196" s="8" t="str">
        <f>IF(Calculator!G196&gt;0,Calculator!G196,Calculator!H196)</f>
        <v/>
      </c>
      <c r="H196" s="8">
        <f>IF(Calculator!E196="Combination oven, connectionless",Calculator!F196,0)</f>
        <v>0</v>
      </c>
      <c r="I196" s="8">
        <f t="shared" si="10"/>
        <v>4380</v>
      </c>
      <c r="J196" s="8">
        <f t="shared" si="11"/>
        <v>0</v>
      </c>
    </row>
    <row r="197" spans="1:10" x14ac:dyDescent="0.25">
      <c r="A197" s="8" t="str">
        <f>Calculator!D197</f>
        <v/>
      </c>
      <c r="B197" s="8" t="str">
        <f>IF(Calculator!G197&gt;0,Calculator!G197,Calculator!H197)</f>
        <v/>
      </c>
      <c r="C197" s="8">
        <f>IF(Calculator!E197="Combination oven, boiler-based",Calculator!F197,0)</f>
        <v>0</v>
      </c>
      <c r="D197" s="8">
        <f t="shared" si="8"/>
        <v>4380</v>
      </c>
      <c r="E197" s="8">
        <f t="shared" si="9"/>
        <v>0</v>
      </c>
      <c r="G197" s="8" t="str">
        <f>IF(Calculator!G197&gt;0,Calculator!G197,Calculator!H197)</f>
        <v/>
      </c>
      <c r="H197" s="8">
        <f>IF(Calculator!E197="Combination oven, connectionless",Calculator!F197,0)</f>
        <v>0</v>
      </c>
      <c r="I197" s="8">
        <f t="shared" si="10"/>
        <v>4380</v>
      </c>
      <c r="J197" s="8">
        <f t="shared" si="11"/>
        <v>0</v>
      </c>
    </row>
    <row r="198" spans="1:10" x14ac:dyDescent="0.25">
      <c r="A198" s="8" t="str">
        <f>Calculator!D198</f>
        <v/>
      </c>
      <c r="B198" s="8" t="str">
        <f>IF(Calculator!G198&gt;0,Calculator!G198,Calculator!H198)</f>
        <v/>
      </c>
      <c r="C198" s="8">
        <f>IF(Calculator!E198="Combination oven, boiler-based",Calculator!F198,0)</f>
        <v>0</v>
      </c>
      <c r="D198" s="8">
        <f t="shared" si="8"/>
        <v>4380</v>
      </c>
      <c r="E198" s="8">
        <f t="shared" si="9"/>
        <v>0</v>
      </c>
      <c r="G198" s="8" t="str">
        <f>IF(Calculator!G198&gt;0,Calculator!G198,Calculator!H198)</f>
        <v/>
      </c>
      <c r="H198" s="8">
        <f>IF(Calculator!E198="Combination oven, connectionless",Calculator!F198,0)</f>
        <v>0</v>
      </c>
      <c r="I198" s="8">
        <f t="shared" si="10"/>
        <v>4380</v>
      </c>
      <c r="J198" s="8">
        <f t="shared" si="11"/>
        <v>0</v>
      </c>
    </row>
    <row r="199" spans="1:10" x14ac:dyDescent="0.25">
      <c r="A199" s="8" t="str">
        <f>Calculator!D199</f>
        <v/>
      </c>
      <c r="B199" s="8" t="str">
        <f>IF(Calculator!G199&gt;0,Calculator!G199,Calculator!H199)</f>
        <v/>
      </c>
      <c r="C199" s="8">
        <f>IF(Calculator!E199="Combination oven, boiler-based",Calculator!F199,0)</f>
        <v>0</v>
      </c>
      <c r="D199" s="8">
        <f t="shared" si="8"/>
        <v>4380</v>
      </c>
      <c r="E199" s="8">
        <f t="shared" si="9"/>
        <v>0</v>
      </c>
      <c r="G199" s="8" t="str">
        <f>IF(Calculator!G199&gt;0,Calculator!G199,Calculator!H199)</f>
        <v/>
      </c>
      <c r="H199" s="8">
        <f>IF(Calculator!E199="Combination oven, connectionless",Calculator!F199,0)</f>
        <v>0</v>
      </c>
      <c r="I199" s="8">
        <f t="shared" si="10"/>
        <v>4380</v>
      </c>
      <c r="J199" s="8">
        <f t="shared" si="11"/>
        <v>0</v>
      </c>
    </row>
    <row r="200" spans="1:10" x14ac:dyDescent="0.25">
      <c r="A200" s="8" t="str">
        <f>Calculator!D200</f>
        <v/>
      </c>
      <c r="B200" s="8" t="str">
        <f>IF(Calculator!G200&gt;0,Calculator!G200,Calculator!H200)</f>
        <v/>
      </c>
      <c r="C200" s="8">
        <f>IF(Calculator!E200="Combination oven, boiler-based",Calculator!F200,0)</f>
        <v>0</v>
      </c>
      <c r="D200" s="8">
        <f t="shared" si="8"/>
        <v>4380</v>
      </c>
      <c r="E200" s="8">
        <f t="shared" si="9"/>
        <v>0</v>
      </c>
      <c r="G200" s="8" t="str">
        <f>IF(Calculator!G200&gt;0,Calculator!G200,Calculator!H200)</f>
        <v/>
      </c>
      <c r="H200" s="8">
        <f>IF(Calculator!E200="Combination oven, connectionless",Calculator!F200,0)</f>
        <v>0</v>
      </c>
      <c r="I200" s="8">
        <f t="shared" si="10"/>
        <v>4380</v>
      </c>
      <c r="J200" s="8">
        <f t="shared" si="11"/>
        <v>0</v>
      </c>
    </row>
    <row r="201" spans="1:10" x14ac:dyDescent="0.25">
      <c r="A201" s="8" t="str">
        <f>Calculator!D201</f>
        <v/>
      </c>
      <c r="B201" s="8" t="str">
        <f>IF(Calculator!G201&gt;0,Calculator!G201,Calculator!H201)</f>
        <v/>
      </c>
      <c r="C201" s="8">
        <f>IF(Calculator!E201="Combination oven, boiler-based",Calculator!F201,0)</f>
        <v>0</v>
      </c>
      <c r="D201" s="8">
        <f t="shared" si="8"/>
        <v>4380</v>
      </c>
      <c r="E201" s="8">
        <f t="shared" si="9"/>
        <v>0</v>
      </c>
      <c r="G201" s="8" t="str">
        <f>IF(Calculator!G201&gt;0,Calculator!G201,Calculator!H201)</f>
        <v/>
      </c>
      <c r="H201" s="8">
        <f>IF(Calculator!E201="Combination oven, connectionless",Calculator!F201,0)</f>
        <v>0</v>
      </c>
      <c r="I201" s="8">
        <f t="shared" si="10"/>
        <v>4380</v>
      </c>
      <c r="J201" s="8">
        <f t="shared" si="11"/>
        <v>0</v>
      </c>
    </row>
    <row r="202" spans="1:10" x14ac:dyDescent="0.25">
      <c r="A202" s="8" t="str">
        <f>Calculator!D202</f>
        <v/>
      </c>
      <c r="B202" s="8" t="str">
        <f>IF(Calculator!G202&gt;0,Calculator!G202,Calculator!H202)</f>
        <v/>
      </c>
      <c r="C202" s="8">
        <f>IF(Calculator!E202="Combination oven, boiler-based",Calculator!F202,0)</f>
        <v>0</v>
      </c>
      <c r="D202" s="8">
        <f t="shared" si="8"/>
        <v>4380</v>
      </c>
      <c r="E202" s="8">
        <f t="shared" si="9"/>
        <v>0</v>
      </c>
      <c r="G202" s="8" t="str">
        <f>IF(Calculator!G202&gt;0,Calculator!G202,Calculator!H202)</f>
        <v/>
      </c>
      <c r="H202" s="8">
        <f>IF(Calculator!E202="Combination oven, connectionless",Calculator!F202,0)</f>
        <v>0</v>
      </c>
      <c r="I202" s="8">
        <f t="shared" si="10"/>
        <v>4380</v>
      </c>
      <c r="J202" s="8">
        <f t="shared" si="11"/>
        <v>0</v>
      </c>
    </row>
    <row r="203" spans="1:10" x14ac:dyDescent="0.25">
      <c r="A203" s="8" t="str">
        <f>Calculator!D203</f>
        <v/>
      </c>
      <c r="B203" s="8" t="str">
        <f>IF(Calculator!G203&gt;0,Calculator!G203,Calculator!H203)</f>
        <v/>
      </c>
      <c r="C203" s="8">
        <f>IF(Calculator!E203="Combination oven, boiler-based",Calculator!F203,0)</f>
        <v>0</v>
      </c>
      <c r="D203" s="8">
        <f t="shared" si="8"/>
        <v>4380</v>
      </c>
      <c r="E203" s="8">
        <f t="shared" si="9"/>
        <v>0</v>
      </c>
      <c r="G203" s="8" t="str">
        <f>IF(Calculator!G203&gt;0,Calculator!G203,Calculator!H203)</f>
        <v/>
      </c>
      <c r="H203" s="8">
        <f>IF(Calculator!E203="Combination oven, connectionless",Calculator!F203,0)</f>
        <v>0</v>
      </c>
      <c r="I203" s="8">
        <f t="shared" si="10"/>
        <v>4380</v>
      </c>
      <c r="J203" s="8">
        <f t="shared" si="11"/>
        <v>0</v>
      </c>
    </row>
    <row r="204" spans="1:10" x14ac:dyDescent="0.25">
      <c r="A204" s="8" t="str">
        <f>Calculator!D204</f>
        <v/>
      </c>
      <c r="B204" s="8" t="str">
        <f>IF(Calculator!G204&gt;0,Calculator!G204,Calculator!H204)</f>
        <v/>
      </c>
      <c r="C204" s="8">
        <f>IF(Calculator!E204="Combination oven, boiler-based",Calculator!F204,0)</f>
        <v>0</v>
      </c>
      <c r="D204" s="8">
        <f t="shared" si="8"/>
        <v>4380</v>
      </c>
      <c r="E204" s="8">
        <f t="shared" si="9"/>
        <v>0</v>
      </c>
      <c r="G204" s="8" t="str">
        <f>IF(Calculator!G204&gt;0,Calculator!G204,Calculator!H204)</f>
        <v/>
      </c>
      <c r="H204" s="8">
        <f>IF(Calculator!E204="Combination oven, connectionless",Calculator!F204,0)</f>
        <v>0</v>
      </c>
      <c r="I204" s="8">
        <f t="shared" si="10"/>
        <v>4380</v>
      </c>
      <c r="J204" s="8">
        <f t="shared" si="11"/>
        <v>0</v>
      </c>
    </row>
    <row r="205" spans="1:10" x14ac:dyDescent="0.25">
      <c r="A205" s="8" t="str">
        <f>Calculator!D205</f>
        <v/>
      </c>
      <c r="B205" s="8" t="str">
        <f>IF(Calculator!G205&gt;0,Calculator!G205,Calculator!H205)</f>
        <v/>
      </c>
      <c r="C205" s="8">
        <f>IF(Calculator!E205="Combination oven, boiler-based",Calculator!F205,0)</f>
        <v>0</v>
      </c>
      <c r="D205" s="8">
        <f t="shared" si="8"/>
        <v>4380</v>
      </c>
      <c r="E205" s="8">
        <f t="shared" si="9"/>
        <v>0</v>
      </c>
      <c r="G205" s="8" t="str">
        <f>IF(Calculator!G205&gt;0,Calculator!G205,Calculator!H205)</f>
        <v/>
      </c>
      <c r="H205" s="8">
        <f>IF(Calculator!E205="Combination oven, connectionless",Calculator!F205,0)</f>
        <v>0</v>
      </c>
      <c r="I205" s="8">
        <f t="shared" si="10"/>
        <v>4380</v>
      </c>
      <c r="J205" s="8">
        <f t="shared" si="11"/>
        <v>0</v>
      </c>
    </row>
    <row r="206" spans="1:10" x14ac:dyDescent="0.25">
      <c r="A206" s="8" t="str">
        <f>Calculator!D206</f>
        <v/>
      </c>
      <c r="B206" s="8" t="str">
        <f>IF(Calculator!G206&gt;0,Calculator!G206,Calculator!H206)</f>
        <v/>
      </c>
      <c r="C206" s="8">
        <f>IF(Calculator!E206="Combination oven, boiler-based",Calculator!F206,0)</f>
        <v>0</v>
      </c>
      <c r="D206" s="8">
        <f t="shared" si="8"/>
        <v>4380</v>
      </c>
      <c r="E206" s="8">
        <f t="shared" si="9"/>
        <v>0</v>
      </c>
      <c r="G206" s="8" t="str">
        <f>IF(Calculator!G206&gt;0,Calculator!G206,Calculator!H206)</f>
        <v/>
      </c>
      <c r="H206" s="8">
        <f>IF(Calculator!E206="Combination oven, connectionless",Calculator!F206,0)</f>
        <v>0</v>
      </c>
      <c r="I206" s="8">
        <f t="shared" si="10"/>
        <v>4380</v>
      </c>
      <c r="J206" s="8">
        <f t="shared" si="11"/>
        <v>0</v>
      </c>
    </row>
    <row r="207" spans="1:10" x14ac:dyDescent="0.25">
      <c r="A207" s="8" t="str">
        <f>Calculator!D207</f>
        <v/>
      </c>
      <c r="B207" s="8" t="str">
        <f>IF(Calculator!G207&gt;0,Calculator!G207,Calculator!H207)</f>
        <v/>
      </c>
      <c r="C207" s="8">
        <f>IF(Calculator!E207="Combination oven, boiler-based",Calculator!F207,0)</f>
        <v>0</v>
      </c>
      <c r="D207" s="8">
        <f t="shared" ref="D207:D215" si="12">$B$8*OP_DAYS</f>
        <v>4380</v>
      </c>
      <c r="E207" s="8">
        <f t="shared" ref="E207:E215" si="13">IF(C207&gt;0,B207*C207*D207/GALPERM3,0)</f>
        <v>0</v>
      </c>
      <c r="G207" s="8" t="str">
        <f>IF(Calculator!G207&gt;0,Calculator!G207,Calculator!H207)</f>
        <v/>
      </c>
      <c r="H207" s="8">
        <f>IF(Calculator!E207="Combination oven, connectionless",Calculator!F207,0)</f>
        <v>0</v>
      </c>
      <c r="I207" s="8">
        <f t="shared" ref="I207:I215" si="14">$B$8*OP_DAYS</f>
        <v>4380</v>
      </c>
      <c r="J207" s="8">
        <f t="shared" ref="J207:J215" si="15">IF(H207&gt;0,G207*H207*I207/GALPERM3,0)</f>
        <v>0</v>
      </c>
    </row>
    <row r="208" spans="1:10" x14ac:dyDescent="0.25">
      <c r="A208" s="8" t="str">
        <f>Calculator!D208</f>
        <v/>
      </c>
      <c r="B208" s="8" t="str">
        <f>IF(Calculator!G208&gt;0,Calculator!G208,Calculator!H208)</f>
        <v/>
      </c>
      <c r="C208" s="8">
        <f>IF(Calculator!E208="Combination oven, boiler-based",Calculator!F208,0)</f>
        <v>0</v>
      </c>
      <c r="D208" s="8">
        <f t="shared" si="12"/>
        <v>4380</v>
      </c>
      <c r="E208" s="8">
        <f t="shared" si="13"/>
        <v>0</v>
      </c>
      <c r="G208" s="8" t="str">
        <f>IF(Calculator!G208&gt;0,Calculator!G208,Calculator!H208)</f>
        <v/>
      </c>
      <c r="H208" s="8">
        <f>IF(Calculator!E208="Combination oven, connectionless",Calculator!F208,0)</f>
        <v>0</v>
      </c>
      <c r="I208" s="8">
        <f t="shared" si="14"/>
        <v>4380</v>
      </c>
      <c r="J208" s="8">
        <f t="shared" si="15"/>
        <v>0</v>
      </c>
    </row>
    <row r="209" spans="1:10" x14ac:dyDescent="0.25">
      <c r="A209" s="8" t="str">
        <f>Calculator!D209</f>
        <v/>
      </c>
      <c r="B209" s="8" t="str">
        <f>IF(Calculator!G209&gt;0,Calculator!G209,Calculator!H209)</f>
        <v/>
      </c>
      <c r="C209" s="8">
        <f>IF(Calculator!E209="Combination oven, boiler-based",Calculator!F209,0)</f>
        <v>0</v>
      </c>
      <c r="D209" s="8">
        <f t="shared" si="12"/>
        <v>4380</v>
      </c>
      <c r="E209" s="8">
        <f t="shared" si="13"/>
        <v>0</v>
      </c>
      <c r="G209" s="8" t="str">
        <f>IF(Calculator!G209&gt;0,Calculator!G209,Calculator!H209)</f>
        <v/>
      </c>
      <c r="H209" s="8">
        <f>IF(Calculator!E209="Combination oven, connectionless",Calculator!F209,0)</f>
        <v>0</v>
      </c>
      <c r="I209" s="8">
        <f t="shared" si="14"/>
        <v>4380</v>
      </c>
      <c r="J209" s="8">
        <f t="shared" si="15"/>
        <v>0</v>
      </c>
    </row>
    <row r="210" spans="1:10" x14ac:dyDescent="0.25">
      <c r="A210" s="8" t="str">
        <f>Calculator!D210</f>
        <v/>
      </c>
      <c r="B210" s="8" t="str">
        <f>IF(Calculator!G210&gt;0,Calculator!G210,Calculator!H210)</f>
        <v/>
      </c>
      <c r="C210" s="8">
        <f>IF(Calculator!E210="Combination oven, boiler-based",Calculator!F210,0)</f>
        <v>0</v>
      </c>
      <c r="D210" s="8">
        <f t="shared" si="12"/>
        <v>4380</v>
      </c>
      <c r="E210" s="8">
        <f t="shared" si="13"/>
        <v>0</v>
      </c>
      <c r="G210" s="8" t="str">
        <f>IF(Calculator!G210&gt;0,Calculator!G210,Calculator!H210)</f>
        <v/>
      </c>
      <c r="H210" s="8">
        <f>IF(Calculator!E210="Combination oven, connectionless",Calculator!F210,0)</f>
        <v>0</v>
      </c>
      <c r="I210" s="8">
        <f t="shared" si="14"/>
        <v>4380</v>
      </c>
      <c r="J210" s="8">
        <f t="shared" si="15"/>
        <v>0</v>
      </c>
    </row>
    <row r="211" spans="1:10" x14ac:dyDescent="0.25">
      <c r="A211" s="8" t="str">
        <f>Calculator!D211</f>
        <v/>
      </c>
      <c r="B211" s="8" t="str">
        <f>IF(Calculator!G211&gt;0,Calculator!G211,Calculator!H211)</f>
        <v/>
      </c>
      <c r="C211" s="8">
        <f>IF(Calculator!E211="Combination oven, boiler-based",Calculator!F211,0)</f>
        <v>0</v>
      </c>
      <c r="D211" s="8">
        <f t="shared" si="12"/>
        <v>4380</v>
      </c>
      <c r="E211" s="8">
        <f t="shared" si="13"/>
        <v>0</v>
      </c>
      <c r="G211" s="8" t="str">
        <f>IF(Calculator!G211&gt;0,Calculator!G211,Calculator!H211)</f>
        <v/>
      </c>
      <c r="H211" s="8">
        <f>IF(Calculator!E211="Combination oven, connectionless",Calculator!F211,0)</f>
        <v>0</v>
      </c>
      <c r="I211" s="8">
        <f t="shared" si="14"/>
        <v>4380</v>
      </c>
      <c r="J211" s="8">
        <f t="shared" si="15"/>
        <v>0</v>
      </c>
    </row>
    <row r="212" spans="1:10" x14ac:dyDescent="0.25">
      <c r="A212" s="8" t="str">
        <f>Calculator!D212</f>
        <v/>
      </c>
      <c r="B212" s="8" t="str">
        <f>IF(Calculator!G212&gt;0,Calculator!G212,Calculator!H212)</f>
        <v/>
      </c>
      <c r="C212" s="8">
        <f>IF(Calculator!E212="Combination oven, boiler-based",Calculator!F212,0)</f>
        <v>0</v>
      </c>
      <c r="D212" s="8">
        <f t="shared" si="12"/>
        <v>4380</v>
      </c>
      <c r="E212" s="8">
        <f t="shared" si="13"/>
        <v>0</v>
      </c>
      <c r="G212" s="8" t="str">
        <f>IF(Calculator!G212&gt;0,Calculator!G212,Calculator!H212)</f>
        <v/>
      </c>
      <c r="H212" s="8">
        <f>IF(Calculator!E212="Combination oven, connectionless",Calculator!F212,0)</f>
        <v>0</v>
      </c>
      <c r="I212" s="8">
        <f t="shared" si="14"/>
        <v>4380</v>
      </c>
      <c r="J212" s="8">
        <f t="shared" si="15"/>
        <v>0</v>
      </c>
    </row>
    <row r="213" spans="1:10" x14ac:dyDescent="0.25">
      <c r="A213" s="8" t="str">
        <f>Calculator!D213</f>
        <v/>
      </c>
      <c r="B213" s="8" t="str">
        <f>IF(Calculator!G213&gt;0,Calculator!G213,Calculator!H213)</f>
        <v/>
      </c>
      <c r="C213" s="8">
        <f>IF(Calculator!E213="Combination oven, boiler-based",Calculator!F213,0)</f>
        <v>0</v>
      </c>
      <c r="D213" s="8">
        <f t="shared" si="12"/>
        <v>4380</v>
      </c>
      <c r="E213" s="8">
        <f t="shared" si="13"/>
        <v>0</v>
      </c>
      <c r="G213" s="8" t="str">
        <f>IF(Calculator!G213&gt;0,Calculator!G213,Calculator!H213)</f>
        <v/>
      </c>
      <c r="H213" s="8">
        <f>IF(Calculator!E213="Combination oven, connectionless",Calculator!F213,0)</f>
        <v>0</v>
      </c>
      <c r="I213" s="8">
        <f t="shared" si="14"/>
        <v>4380</v>
      </c>
      <c r="J213" s="8">
        <f t="shared" si="15"/>
        <v>0</v>
      </c>
    </row>
    <row r="214" spans="1:10" x14ac:dyDescent="0.25">
      <c r="A214" s="8" t="str">
        <f>Calculator!D214</f>
        <v/>
      </c>
      <c r="B214" s="8" t="str">
        <f>IF(Calculator!G214&gt;0,Calculator!G214,Calculator!H214)</f>
        <v/>
      </c>
      <c r="C214" s="8">
        <f>IF(Calculator!E214="Combination oven, boiler-based",Calculator!F214,0)</f>
        <v>0</v>
      </c>
      <c r="D214" s="8">
        <f t="shared" si="12"/>
        <v>4380</v>
      </c>
      <c r="E214" s="8">
        <f t="shared" si="13"/>
        <v>0</v>
      </c>
      <c r="G214" s="8" t="str">
        <f>IF(Calculator!G214&gt;0,Calculator!G214,Calculator!H214)</f>
        <v/>
      </c>
      <c r="H214" s="8">
        <f>IF(Calculator!E214="Combination oven, connectionless",Calculator!F214,0)</f>
        <v>0</v>
      </c>
      <c r="I214" s="8">
        <f t="shared" si="14"/>
        <v>4380</v>
      </c>
      <c r="J214" s="8">
        <f t="shared" si="15"/>
        <v>0</v>
      </c>
    </row>
    <row r="215" spans="1:10" x14ac:dyDescent="0.25">
      <c r="A215" s="8" t="str">
        <f>Calculator!D215</f>
        <v/>
      </c>
      <c r="B215" s="8" t="str">
        <f>IF(Calculator!G215&gt;0,Calculator!G215,Calculator!H215)</f>
        <v/>
      </c>
      <c r="C215" s="8">
        <f>IF(Calculator!E215="Combination oven, boiler-based",Calculator!F215,0)</f>
        <v>0</v>
      </c>
      <c r="D215" s="8">
        <f t="shared" si="12"/>
        <v>4380</v>
      </c>
      <c r="E215" s="8">
        <f t="shared" si="13"/>
        <v>0</v>
      </c>
      <c r="G215" s="8" t="str">
        <f>IF(Calculator!G215&gt;0,Calculator!G215,Calculator!H215)</f>
        <v/>
      </c>
      <c r="H215" s="8">
        <f>IF(Calculator!E215="Combination oven, connectionless",Calculator!F215,0)</f>
        <v>0</v>
      </c>
      <c r="I215" s="8">
        <f t="shared" si="14"/>
        <v>4380</v>
      </c>
      <c r="J215" s="8">
        <f t="shared" si="15"/>
        <v>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40782E-4631-4A88-9EEB-988DF86F8B5E}">
  <sheetPr>
    <tabColor rgb="FF005588"/>
  </sheetPr>
  <dimension ref="A1:H213"/>
  <sheetViews>
    <sheetView workbookViewId="0">
      <selection activeCell="A20" sqref="A20"/>
    </sheetView>
  </sheetViews>
  <sheetFormatPr defaultRowHeight="15" x14ac:dyDescent="0.25"/>
  <cols>
    <col min="1" max="1" width="71.85546875" style="5" bestFit="1" customWidth="1"/>
    <col min="2" max="2" width="16.5703125" style="5" bestFit="1" customWidth="1"/>
    <col min="3" max="3" width="28.7109375" style="5" bestFit="1" customWidth="1"/>
    <col min="4" max="4" width="9.140625" style="5"/>
    <col min="5" max="5" width="28.5703125" style="5" bestFit="1" customWidth="1"/>
    <col min="6" max="6" width="32.28515625" style="5" bestFit="1" customWidth="1"/>
    <col min="7" max="7" width="38.85546875" style="5" bestFit="1" customWidth="1"/>
    <col min="8" max="16384" width="9.140625" style="5"/>
  </cols>
  <sheetData>
    <row r="1" spans="1:8" ht="28.5" x14ac:dyDescent="0.45">
      <c r="A1" s="4" t="s">
        <v>8</v>
      </c>
    </row>
    <row r="2" spans="1:8" ht="16.5" x14ac:dyDescent="0.25">
      <c r="A2" s="8" t="s">
        <v>26</v>
      </c>
      <c r="B2" s="9">
        <f>SUM(F13:F213)</f>
        <v>0</v>
      </c>
    </row>
    <row r="3" spans="1:8" ht="16.5" x14ac:dyDescent="0.25">
      <c r="A3" s="8" t="s">
        <v>27</v>
      </c>
      <c r="B3" s="9">
        <f>SUM(G13:G213)</f>
        <v>0</v>
      </c>
    </row>
    <row r="5" spans="1:8" ht="21" x14ac:dyDescent="0.35">
      <c r="A5" s="10" t="s">
        <v>130</v>
      </c>
    </row>
    <row r="6" spans="1:8" ht="16.5" x14ac:dyDescent="0.3">
      <c r="A6" s="3" t="s">
        <v>135</v>
      </c>
      <c r="B6" s="3" t="s">
        <v>134</v>
      </c>
      <c r="C6" s="3" t="s">
        <v>2</v>
      </c>
      <c r="D6" s="3" t="s">
        <v>133</v>
      </c>
    </row>
    <row r="7" spans="1:8" x14ac:dyDescent="0.25">
      <c r="A7" s="16" t="s">
        <v>243</v>
      </c>
      <c r="B7" s="16">
        <v>1.6</v>
      </c>
      <c r="C7" s="16" t="s">
        <v>30</v>
      </c>
      <c r="D7" s="16" t="s">
        <v>221</v>
      </c>
    </row>
    <row r="8" spans="1:8" x14ac:dyDescent="0.25">
      <c r="A8" s="8" t="s">
        <v>244</v>
      </c>
      <c r="B8" s="8">
        <v>64</v>
      </c>
      <c r="C8" s="8" t="s">
        <v>34</v>
      </c>
      <c r="D8" s="8" t="s">
        <v>81</v>
      </c>
    </row>
    <row r="9" spans="1:8" x14ac:dyDescent="0.25">
      <c r="A9" s="8" t="s">
        <v>245</v>
      </c>
      <c r="B9" s="8">
        <v>1.28</v>
      </c>
      <c r="C9" s="8" t="s">
        <v>30</v>
      </c>
      <c r="D9" s="8" t="s">
        <v>82</v>
      </c>
    </row>
    <row r="11" spans="1:8" ht="21" x14ac:dyDescent="0.35">
      <c r="A11" s="10" t="s">
        <v>131</v>
      </c>
    </row>
    <row r="12" spans="1:8" ht="18" x14ac:dyDescent="0.3">
      <c r="A12" s="3" t="s">
        <v>132</v>
      </c>
      <c r="B12" s="3" t="s">
        <v>25</v>
      </c>
      <c r="C12" s="3" t="s">
        <v>29</v>
      </c>
      <c r="D12" s="3" t="s">
        <v>3</v>
      </c>
      <c r="E12" s="3" t="s">
        <v>115</v>
      </c>
      <c r="F12" s="3" t="s">
        <v>137</v>
      </c>
      <c r="G12" s="13" t="s">
        <v>138</v>
      </c>
      <c r="H12" s="7"/>
    </row>
    <row r="13" spans="1:8" x14ac:dyDescent="0.25">
      <c r="A13" s="8">
        <f>Calculator!D15</f>
        <v>1</v>
      </c>
      <c r="B13" s="8" t="str">
        <f>IF(Calculator!G15&gt;0,Calculator!G15,Calculator!H15)</f>
        <v/>
      </c>
      <c r="C13" s="8">
        <f t="shared" ref="C13:C76" si="0">$B$9</f>
        <v>1.28</v>
      </c>
      <c r="D13" s="8">
        <f>IF(Calculator!E15="Pre-rinse spray valve",Calculator!F15,0)</f>
        <v>0</v>
      </c>
      <c r="E13" s="8">
        <f t="shared" ref="E13:E76" si="1">$B$8*OP_DAYS</f>
        <v>23360</v>
      </c>
      <c r="F13" s="8">
        <f t="shared" ref="F13:F76" si="2">IFERROR(B13*D13*E13/GALPERM3,0)</f>
        <v>0</v>
      </c>
      <c r="G13" s="14">
        <f t="shared" ref="G13:G76" si="3">C13*D13*E13/GALPERM3</f>
        <v>0</v>
      </c>
      <c r="H13" s="7"/>
    </row>
    <row r="14" spans="1:8" x14ac:dyDescent="0.25">
      <c r="A14" s="8" t="str">
        <f>Calculator!D16</f>
        <v/>
      </c>
      <c r="B14" s="8" t="str">
        <f>IF(Calculator!G16&gt;0,Calculator!G16,Calculator!H16)</f>
        <v/>
      </c>
      <c r="C14" s="8">
        <f t="shared" si="0"/>
        <v>1.28</v>
      </c>
      <c r="D14" s="8">
        <f>IF(Calculator!E16="Pre-rinse spray valve",Calculator!F16,0)</f>
        <v>0</v>
      </c>
      <c r="E14" s="8">
        <f t="shared" si="1"/>
        <v>23360</v>
      </c>
      <c r="F14" s="8">
        <f t="shared" si="2"/>
        <v>0</v>
      </c>
      <c r="G14" s="14">
        <f t="shared" si="3"/>
        <v>0</v>
      </c>
      <c r="H14" s="7"/>
    </row>
    <row r="15" spans="1:8" x14ac:dyDescent="0.25">
      <c r="A15" s="8" t="str">
        <f>Calculator!D17</f>
        <v/>
      </c>
      <c r="B15" s="8" t="str">
        <f>IF(Calculator!G17&gt;0,Calculator!G17,Calculator!H17)</f>
        <v/>
      </c>
      <c r="C15" s="8">
        <f t="shared" si="0"/>
        <v>1.28</v>
      </c>
      <c r="D15" s="8">
        <f>IF(Calculator!E17="Pre-rinse spray valve",Calculator!F17,0)</f>
        <v>0</v>
      </c>
      <c r="E15" s="8">
        <f t="shared" si="1"/>
        <v>23360</v>
      </c>
      <c r="F15" s="8">
        <f t="shared" si="2"/>
        <v>0</v>
      </c>
      <c r="G15" s="14">
        <f t="shared" si="3"/>
        <v>0</v>
      </c>
      <c r="H15" s="7"/>
    </row>
    <row r="16" spans="1:8" x14ac:dyDescent="0.25">
      <c r="A16" s="8" t="str">
        <f>Calculator!D18</f>
        <v/>
      </c>
      <c r="B16" s="8" t="str">
        <f>IF(Calculator!G18&gt;0,Calculator!G18,Calculator!H18)</f>
        <v/>
      </c>
      <c r="C16" s="8">
        <f t="shared" si="0"/>
        <v>1.28</v>
      </c>
      <c r="D16" s="8">
        <f>IF(Calculator!E18="Pre-rinse spray valve",Calculator!F18,0)</f>
        <v>0</v>
      </c>
      <c r="E16" s="8">
        <f t="shared" si="1"/>
        <v>23360</v>
      </c>
      <c r="F16" s="8">
        <f t="shared" si="2"/>
        <v>0</v>
      </c>
      <c r="G16" s="14">
        <f t="shared" si="3"/>
        <v>0</v>
      </c>
      <c r="H16" s="7"/>
    </row>
    <row r="17" spans="1:8" x14ac:dyDescent="0.25">
      <c r="A17" s="8" t="str">
        <f>Calculator!D19</f>
        <v/>
      </c>
      <c r="B17" s="8" t="str">
        <f>IF(Calculator!G19&gt;0,Calculator!G19,Calculator!H19)</f>
        <v/>
      </c>
      <c r="C17" s="8">
        <f t="shared" si="0"/>
        <v>1.28</v>
      </c>
      <c r="D17" s="8">
        <f>IF(Calculator!E19="Pre-rinse spray valve",Calculator!F19,0)</f>
        <v>0</v>
      </c>
      <c r="E17" s="8">
        <f t="shared" si="1"/>
        <v>23360</v>
      </c>
      <c r="F17" s="8">
        <f t="shared" si="2"/>
        <v>0</v>
      </c>
      <c r="G17" s="14">
        <f t="shared" si="3"/>
        <v>0</v>
      </c>
      <c r="H17" s="7"/>
    </row>
    <row r="18" spans="1:8" x14ac:dyDescent="0.25">
      <c r="A18" s="8" t="str">
        <f>Calculator!D20</f>
        <v/>
      </c>
      <c r="B18" s="8" t="str">
        <f>IF(Calculator!G20&gt;0,Calculator!G20,Calculator!H20)</f>
        <v/>
      </c>
      <c r="C18" s="8">
        <f t="shared" si="0"/>
        <v>1.28</v>
      </c>
      <c r="D18" s="8">
        <f>IF(Calculator!E20="Pre-rinse spray valve",Calculator!F20,0)</f>
        <v>0</v>
      </c>
      <c r="E18" s="8">
        <f t="shared" si="1"/>
        <v>23360</v>
      </c>
      <c r="F18" s="8">
        <f t="shared" si="2"/>
        <v>0</v>
      </c>
      <c r="G18" s="14">
        <f t="shared" si="3"/>
        <v>0</v>
      </c>
      <c r="H18" s="7"/>
    </row>
    <row r="19" spans="1:8" x14ac:dyDescent="0.25">
      <c r="A19" s="8" t="str">
        <f>Calculator!D21</f>
        <v/>
      </c>
      <c r="B19" s="8" t="str">
        <f>IF(Calculator!G21&gt;0,Calculator!G21,Calculator!H21)</f>
        <v/>
      </c>
      <c r="C19" s="8">
        <f t="shared" si="0"/>
        <v>1.28</v>
      </c>
      <c r="D19" s="8">
        <f>IF(Calculator!E21="Pre-rinse spray valve",Calculator!F21,0)</f>
        <v>0</v>
      </c>
      <c r="E19" s="8">
        <f t="shared" si="1"/>
        <v>23360</v>
      </c>
      <c r="F19" s="8">
        <f t="shared" si="2"/>
        <v>0</v>
      </c>
      <c r="G19" s="14">
        <f t="shared" si="3"/>
        <v>0</v>
      </c>
      <c r="H19" s="7"/>
    </row>
    <row r="20" spans="1:8" x14ac:dyDescent="0.25">
      <c r="A20" s="8" t="str">
        <f>Calculator!D22</f>
        <v/>
      </c>
      <c r="B20" s="8" t="str">
        <f>IF(Calculator!G22&gt;0,Calculator!G22,Calculator!H22)</f>
        <v/>
      </c>
      <c r="C20" s="8">
        <f t="shared" si="0"/>
        <v>1.28</v>
      </c>
      <c r="D20" s="8">
        <f>IF(Calculator!E22="Pre-rinse spray valve",Calculator!F22,0)</f>
        <v>0</v>
      </c>
      <c r="E20" s="8">
        <f t="shared" si="1"/>
        <v>23360</v>
      </c>
      <c r="F20" s="8">
        <f t="shared" si="2"/>
        <v>0</v>
      </c>
      <c r="G20" s="14">
        <f t="shared" si="3"/>
        <v>0</v>
      </c>
      <c r="H20" s="7"/>
    </row>
    <row r="21" spans="1:8" x14ac:dyDescent="0.25">
      <c r="A21" s="8" t="str">
        <f>Calculator!D23</f>
        <v/>
      </c>
      <c r="B21" s="8" t="str">
        <f>IF(Calculator!G23&gt;0,Calculator!G23,Calculator!H23)</f>
        <v/>
      </c>
      <c r="C21" s="8">
        <f t="shared" si="0"/>
        <v>1.28</v>
      </c>
      <c r="D21" s="8">
        <f>IF(Calculator!E23="Pre-rinse spray valve",Calculator!F23,0)</f>
        <v>0</v>
      </c>
      <c r="E21" s="8">
        <f t="shared" si="1"/>
        <v>23360</v>
      </c>
      <c r="F21" s="8">
        <f t="shared" si="2"/>
        <v>0</v>
      </c>
      <c r="G21" s="14">
        <f t="shared" si="3"/>
        <v>0</v>
      </c>
      <c r="H21" s="7"/>
    </row>
    <row r="22" spans="1:8" x14ac:dyDescent="0.25">
      <c r="A22" s="8" t="str">
        <f>Calculator!D24</f>
        <v/>
      </c>
      <c r="B22" s="8" t="str">
        <f>IF(Calculator!G24&gt;0,Calculator!G24,Calculator!H24)</f>
        <v/>
      </c>
      <c r="C22" s="8">
        <f t="shared" si="0"/>
        <v>1.28</v>
      </c>
      <c r="D22" s="8">
        <f>IF(Calculator!E24="Pre-rinse spray valve",Calculator!F24,0)</f>
        <v>0</v>
      </c>
      <c r="E22" s="8">
        <f t="shared" si="1"/>
        <v>23360</v>
      </c>
      <c r="F22" s="8">
        <f t="shared" si="2"/>
        <v>0</v>
      </c>
      <c r="G22" s="14">
        <f t="shared" si="3"/>
        <v>0</v>
      </c>
      <c r="H22" s="7"/>
    </row>
    <row r="23" spans="1:8" x14ac:dyDescent="0.25">
      <c r="A23" s="8" t="str">
        <f>Calculator!D25</f>
        <v/>
      </c>
      <c r="B23" s="8" t="str">
        <f>IF(Calculator!G25&gt;0,Calculator!G25,Calculator!H25)</f>
        <v/>
      </c>
      <c r="C23" s="8">
        <f t="shared" si="0"/>
        <v>1.28</v>
      </c>
      <c r="D23" s="8">
        <f>IF(Calculator!E25="Pre-rinse spray valve",Calculator!F25,0)</f>
        <v>0</v>
      </c>
      <c r="E23" s="8">
        <f t="shared" si="1"/>
        <v>23360</v>
      </c>
      <c r="F23" s="8">
        <f t="shared" si="2"/>
        <v>0</v>
      </c>
      <c r="G23" s="14">
        <f t="shared" si="3"/>
        <v>0</v>
      </c>
      <c r="H23" s="7"/>
    </row>
    <row r="24" spans="1:8" x14ac:dyDescent="0.25">
      <c r="A24" s="8" t="str">
        <f>Calculator!D26</f>
        <v/>
      </c>
      <c r="B24" s="8" t="str">
        <f>IF(Calculator!G26&gt;0,Calculator!G26,Calculator!H26)</f>
        <v/>
      </c>
      <c r="C24" s="8">
        <f t="shared" si="0"/>
        <v>1.28</v>
      </c>
      <c r="D24" s="8">
        <f>IF(Calculator!E26="Pre-rinse spray valve",Calculator!F26,0)</f>
        <v>0</v>
      </c>
      <c r="E24" s="8">
        <f t="shared" si="1"/>
        <v>23360</v>
      </c>
      <c r="F24" s="8">
        <f t="shared" si="2"/>
        <v>0</v>
      </c>
      <c r="G24" s="14">
        <f t="shared" si="3"/>
        <v>0</v>
      </c>
      <c r="H24" s="7"/>
    </row>
    <row r="25" spans="1:8" x14ac:dyDescent="0.25">
      <c r="A25" s="8" t="str">
        <f>Calculator!D27</f>
        <v/>
      </c>
      <c r="B25" s="8" t="str">
        <f>IF(Calculator!G27&gt;0,Calculator!G27,Calculator!H27)</f>
        <v/>
      </c>
      <c r="C25" s="8">
        <f t="shared" si="0"/>
        <v>1.28</v>
      </c>
      <c r="D25" s="8">
        <f>IF(Calculator!E27="Pre-rinse spray valve",Calculator!F27,0)</f>
        <v>0</v>
      </c>
      <c r="E25" s="8">
        <f t="shared" si="1"/>
        <v>23360</v>
      </c>
      <c r="F25" s="8">
        <f t="shared" si="2"/>
        <v>0</v>
      </c>
      <c r="G25" s="14">
        <f t="shared" si="3"/>
        <v>0</v>
      </c>
      <c r="H25" s="7"/>
    </row>
    <row r="26" spans="1:8" x14ac:dyDescent="0.25">
      <c r="A26" s="8" t="str">
        <f>Calculator!D28</f>
        <v/>
      </c>
      <c r="B26" s="8" t="str">
        <f>IF(Calculator!G28&gt;0,Calculator!G28,Calculator!H28)</f>
        <v/>
      </c>
      <c r="C26" s="8">
        <f t="shared" si="0"/>
        <v>1.28</v>
      </c>
      <c r="D26" s="8">
        <f>IF(Calculator!E28="Pre-rinse spray valve",Calculator!F28,0)</f>
        <v>0</v>
      </c>
      <c r="E26" s="8">
        <f t="shared" si="1"/>
        <v>23360</v>
      </c>
      <c r="F26" s="8">
        <f t="shared" si="2"/>
        <v>0</v>
      </c>
      <c r="G26" s="14">
        <f t="shared" si="3"/>
        <v>0</v>
      </c>
      <c r="H26" s="7"/>
    </row>
    <row r="27" spans="1:8" x14ac:dyDescent="0.25">
      <c r="A27" s="8" t="str">
        <f>Calculator!D29</f>
        <v/>
      </c>
      <c r="B27" s="8" t="str">
        <f>IF(Calculator!G29&gt;0,Calculator!G29,Calculator!H29)</f>
        <v/>
      </c>
      <c r="C27" s="8">
        <f t="shared" si="0"/>
        <v>1.28</v>
      </c>
      <c r="D27" s="8">
        <f>IF(Calculator!E29="Pre-rinse spray valve",Calculator!F29,0)</f>
        <v>0</v>
      </c>
      <c r="E27" s="8">
        <f t="shared" si="1"/>
        <v>23360</v>
      </c>
      <c r="F27" s="8">
        <f t="shared" si="2"/>
        <v>0</v>
      </c>
      <c r="G27" s="14">
        <f t="shared" si="3"/>
        <v>0</v>
      </c>
      <c r="H27" s="7"/>
    </row>
    <row r="28" spans="1:8" x14ac:dyDescent="0.25">
      <c r="A28" s="8" t="str">
        <f>Calculator!D30</f>
        <v/>
      </c>
      <c r="B28" s="8" t="str">
        <f>IF(Calculator!G30&gt;0,Calculator!G30,Calculator!H30)</f>
        <v/>
      </c>
      <c r="C28" s="8">
        <f t="shared" si="0"/>
        <v>1.28</v>
      </c>
      <c r="D28" s="8">
        <f>IF(Calculator!E30="Pre-rinse spray valve",Calculator!F30,0)</f>
        <v>0</v>
      </c>
      <c r="E28" s="8">
        <f t="shared" si="1"/>
        <v>23360</v>
      </c>
      <c r="F28" s="8">
        <f t="shared" si="2"/>
        <v>0</v>
      </c>
      <c r="G28" s="14">
        <f t="shared" si="3"/>
        <v>0</v>
      </c>
      <c r="H28" s="7"/>
    </row>
    <row r="29" spans="1:8" x14ac:dyDescent="0.25">
      <c r="A29" s="8" t="str">
        <f>Calculator!D31</f>
        <v/>
      </c>
      <c r="B29" s="8" t="str">
        <f>IF(Calculator!G31&gt;0,Calculator!G31,Calculator!H31)</f>
        <v/>
      </c>
      <c r="C29" s="8">
        <f t="shared" si="0"/>
        <v>1.28</v>
      </c>
      <c r="D29" s="8">
        <f>IF(Calculator!E31="Pre-rinse spray valve",Calculator!F31,0)</f>
        <v>0</v>
      </c>
      <c r="E29" s="8">
        <f t="shared" si="1"/>
        <v>23360</v>
      </c>
      <c r="F29" s="8">
        <f t="shared" si="2"/>
        <v>0</v>
      </c>
      <c r="G29" s="14">
        <f t="shared" si="3"/>
        <v>0</v>
      </c>
      <c r="H29" s="7"/>
    </row>
    <row r="30" spans="1:8" x14ac:dyDescent="0.25">
      <c r="A30" s="8" t="str">
        <f>Calculator!D32</f>
        <v/>
      </c>
      <c r="B30" s="8" t="str">
        <f>IF(Calculator!G32&gt;0,Calculator!G32,Calculator!H32)</f>
        <v/>
      </c>
      <c r="C30" s="8">
        <f t="shared" si="0"/>
        <v>1.28</v>
      </c>
      <c r="D30" s="8">
        <f>IF(Calculator!E32="Pre-rinse spray valve",Calculator!F32,0)</f>
        <v>0</v>
      </c>
      <c r="E30" s="8">
        <f t="shared" si="1"/>
        <v>23360</v>
      </c>
      <c r="F30" s="8">
        <f t="shared" si="2"/>
        <v>0</v>
      </c>
      <c r="G30" s="14">
        <f t="shared" si="3"/>
        <v>0</v>
      </c>
      <c r="H30" s="7"/>
    </row>
    <row r="31" spans="1:8" x14ac:dyDescent="0.25">
      <c r="A31" s="8" t="str">
        <f>Calculator!D33</f>
        <v/>
      </c>
      <c r="B31" s="8" t="str">
        <f>IF(Calculator!G33&gt;0,Calculator!G33,Calculator!H33)</f>
        <v/>
      </c>
      <c r="C31" s="8">
        <f t="shared" si="0"/>
        <v>1.28</v>
      </c>
      <c r="D31" s="8">
        <f>IF(Calculator!E33="Pre-rinse spray valve",Calculator!F33,0)</f>
        <v>0</v>
      </c>
      <c r="E31" s="8">
        <f t="shared" si="1"/>
        <v>23360</v>
      </c>
      <c r="F31" s="8">
        <f t="shared" si="2"/>
        <v>0</v>
      </c>
      <c r="G31" s="14">
        <f t="shared" si="3"/>
        <v>0</v>
      </c>
      <c r="H31" s="7"/>
    </row>
    <row r="32" spans="1:8" x14ac:dyDescent="0.25">
      <c r="A32" s="8" t="str">
        <f>Calculator!D34</f>
        <v/>
      </c>
      <c r="B32" s="8" t="str">
        <f>IF(Calculator!G34&gt;0,Calculator!G34,Calculator!H34)</f>
        <v/>
      </c>
      <c r="C32" s="8">
        <f t="shared" si="0"/>
        <v>1.28</v>
      </c>
      <c r="D32" s="8">
        <f>IF(Calculator!E34="Pre-rinse spray valve",Calculator!F34,0)</f>
        <v>0</v>
      </c>
      <c r="E32" s="8">
        <f t="shared" si="1"/>
        <v>23360</v>
      </c>
      <c r="F32" s="8">
        <f t="shared" si="2"/>
        <v>0</v>
      </c>
      <c r="G32" s="14">
        <f t="shared" si="3"/>
        <v>0</v>
      </c>
      <c r="H32" s="7"/>
    </row>
    <row r="33" spans="1:8" x14ac:dyDescent="0.25">
      <c r="A33" s="8" t="str">
        <f>Calculator!D35</f>
        <v/>
      </c>
      <c r="B33" s="8" t="str">
        <f>IF(Calculator!G35&gt;0,Calculator!G35,Calculator!H35)</f>
        <v/>
      </c>
      <c r="C33" s="8">
        <f t="shared" si="0"/>
        <v>1.28</v>
      </c>
      <c r="D33" s="8">
        <f>IF(Calculator!E35="Pre-rinse spray valve",Calculator!F35,0)</f>
        <v>0</v>
      </c>
      <c r="E33" s="8">
        <f t="shared" si="1"/>
        <v>23360</v>
      </c>
      <c r="F33" s="8">
        <f t="shared" si="2"/>
        <v>0</v>
      </c>
      <c r="G33" s="14">
        <f t="shared" si="3"/>
        <v>0</v>
      </c>
      <c r="H33" s="7"/>
    </row>
    <row r="34" spans="1:8" x14ac:dyDescent="0.25">
      <c r="A34" s="8" t="str">
        <f>Calculator!D36</f>
        <v/>
      </c>
      <c r="B34" s="8" t="str">
        <f>IF(Calculator!G36&gt;0,Calculator!G36,Calculator!H36)</f>
        <v/>
      </c>
      <c r="C34" s="8">
        <f t="shared" si="0"/>
        <v>1.28</v>
      </c>
      <c r="D34" s="8">
        <f>IF(Calculator!E36="Pre-rinse spray valve",Calculator!F36,0)</f>
        <v>0</v>
      </c>
      <c r="E34" s="8">
        <f t="shared" si="1"/>
        <v>23360</v>
      </c>
      <c r="F34" s="8">
        <f t="shared" si="2"/>
        <v>0</v>
      </c>
      <c r="G34" s="14">
        <f t="shared" si="3"/>
        <v>0</v>
      </c>
      <c r="H34" s="7"/>
    </row>
    <row r="35" spans="1:8" x14ac:dyDescent="0.25">
      <c r="A35" s="8" t="str">
        <f>Calculator!D37</f>
        <v/>
      </c>
      <c r="B35" s="8" t="str">
        <f>IF(Calculator!G37&gt;0,Calculator!G37,Calculator!H37)</f>
        <v/>
      </c>
      <c r="C35" s="8">
        <f t="shared" si="0"/>
        <v>1.28</v>
      </c>
      <c r="D35" s="8">
        <f>IF(Calculator!E37="Pre-rinse spray valve",Calculator!F37,0)</f>
        <v>0</v>
      </c>
      <c r="E35" s="8">
        <f t="shared" si="1"/>
        <v>23360</v>
      </c>
      <c r="F35" s="8">
        <f t="shared" si="2"/>
        <v>0</v>
      </c>
      <c r="G35" s="14">
        <f t="shared" si="3"/>
        <v>0</v>
      </c>
      <c r="H35" s="7"/>
    </row>
    <row r="36" spans="1:8" x14ac:dyDescent="0.25">
      <c r="A36" s="8" t="str">
        <f>Calculator!D38</f>
        <v/>
      </c>
      <c r="B36" s="8" t="str">
        <f>IF(Calculator!G38&gt;0,Calculator!G38,Calculator!H38)</f>
        <v/>
      </c>
      <c r="C36" s="8">
        <f t="shared" si="0"/>
        <v>1.28</v>
      </c>
      <c r="D36" s="8">
        <f>IF(Calculator!E38="Pre-rinse spray valve",Calculator!F38,0)</f>
        <v>0</v>
      </c>
      <c r="E36" s="8">
        <f t="shared" si="1"/>
        <v>23360</v>
      </c>
      <c r="F36" s="8">
        <f t="shared" si="2"/>
        <v>0</v>
      </c>
      <c r="G36" s="14">
        <f t="shared" si="3"/>
        <v>0</v>
      </c>
      <c r="H36" s="7"/>
    </row>
    <row r="37" spans="1:8" x14ac:dyDescent="0.25">
      <c r="A37" s="8" t="str">
        <f>Calculator!D39</f>
        <v/>
      </c>
      <c r="B37" s="8" t="str">
        <f>IF(Calculator!G39&gt;0,Calculator!G39,Calculator!H39)</f>
        <v/>
      </c>
      <c r="C37" s="8">
        <f t="shared" si="0"/>
        <v>1.28</v>
      </c>
      <c r="D37" s="8">
        <f>IF(Calculator!E39="Pre-rinse spray valve",Calculator!F39,0)</f>
        <v>0</v>
      </c>
      <c r="E37" s="8">
        <f t="shared" si="1"/>
        <v>23360</v>
      </c>
      <c r="F37" s="8">
        <f t="shared" si="2"/>
        <v>0</v>
      </c>
      <c r="G37" s="14">
        <f t="shared" si="3"/>
        <v>0</v>
      </c>
      <c r="H37" s="7"/>
    </row>
    <row r="38" spans="1:8" x14ac:dyDescent="0.25">
      <c r="A38" s="8" t="str">
        <f>Calculator!D40</f>
        <v/>
      </c>
      <c r="B38" s="8" t="str">
        <f>IF(Calculator!G40&gt;0,Calculator!G40,Calculator!H40)</f>
        <v/>
      </c>
      <c r="C38" s="8">
        <f t="shared" si="0"/>
        <v>1.28</v>
      </c>
      <c r="D38" s="8">
        <f>IF(Calculator!E40="Pre-rinse spray valve",Calculator!F40,0)</f>
        <v>0</v>
      </c>
      <c r="E38" s="8">
        <f t="shared" si="1"/>
        <v>23360</v>
      </c>
      <c r="F38" s="8">
        <f t="shared" si="2"/>
        <v>0</v>
      </c>
      <c r="G38" s="14">
        <f t="shared" si="3"/>
        <v>0</v>
      </c>
      <c r="H38" s="7"/>
    </row>
    <row r="39" spans="1:8" x14ac:dyDescent="0.25">
      <c r="A39" s="8" t="str">
        <f>Calculator!D41</f>
        <v/>
      </c>
      <c r="B39" s="8" t="str">
        <f>IF(Calculator!G41&gt;0,Calculator!G41,Calculator!H41)</f>
        <v/>
      </c>
      <c r="C39" s="8">
        <f t="shared" si="0"/>
        <v>1.28</v>
      </c>
      <c r="D39" s="8">
        <f>IF(Calculator!E41="Pre-rinse spray valve",Calculator!F41,0)</f>
        <v>0</v>
      </c>
      <c r="E39" s="8">
        <f t="shared" si="1"/>
        <v>23360</v>
      </c>
      <c r="F39" s="8">
        <f t="shared" si="2"/>
        <v>0</v>
      </c>
      <c r="G39" s="14">
        <f t="shared" si="3"/>
        <v>0</v>
      </c>
      <c r="H39" s="7"/>
    </row>
    <row r="40" spans="1:8" x14ac:dyDescent="0.25">
      <c r="A40" s="8" t="str">
        <f>Calculator!D42</f>
        <v/>
      </c>
      <c r="B40" s="8" t="str">
        <f>IF(Calculator!G42&gt;0,Calculator!G42,Calculator!H42)</f>
        <v/>
      </c>
      <c r="C40" s="8">
        <f t="shared" si="0"/>
        <v>1.28</v>
      </c>
      <c r="D40" s="8">
        <f>IF(Calculator!E42="Pre-rinse spray valve",Calculator!F42,0)</f>
        <v>0</v>
      </c>
      <c r="E40" s="8">
        <f t="shared" si="1"/>
        <v>23360</v>
      </c>
      <c r="F40" s="8">
        <f t="shared" si="2"/>
        <v>0</v>
      </c>
      <c r="G40" s="14">
        <f t="shared" si="3"/>
        <v>0</v>
      </c>
      <c r="H40" s="7"/>
    </row>
    <row r="41" spans="1:8" x14ac:dyDescent="0.25">
      <c r="A41" s="8" t="str">
        <f>Calculator!D43</f>
        <v/>
      </c>
      <c r="B41" s="8" t="str">
        <f>IF(Calculator!G43&gt;0,Calculator!G43,Calculator!H43)</f>
        <v/>
      </c>
      <c r="C41" s="8">
        <f t="shared" si="0"/>
        <v>1.28</v>
      </c>
      <c r="D41" s="8">
        <f>IF(Calculator!E43="Pre-rinse spray valve",Calculator!F43,0)</f>
        <v>0</v>
      </c>
      <c r="E41" s="8">
        <f t="shared" si="1"/>
        <v>23360</v>
      </c>
      <c r="F41" s="8">
        <f t="shared" si="2"/>
        <v>0</v>
      </c>
      <c r="G41" s="14">
        <f t="shared" si="3"/>
        <v>0</v>
      </c>
      <c r="H41" s="7"/>
    </row>
    <row r="42" spans="1:8" x14ac:dyDescent="0.25">
      <c r="A42" s="8" t="str">
        <f>Calculator!D44</f>
        <v/>
      </c>
      <c r="B42" s="8" t="str">
        <f>IF(Calculator!G44&gt;0,Calculator!G44,Calculator!H44)</f>
        <v/>
      </c>
      <c r="C42" s="8">
        <f t="shared" si="0"/>
        <v>1.28</v>
      </c>
      <c r="D42" s="8">
        <f>IF(Calculator!E44="Pre-rinse spray valve",Calculator!F44,0)</f>
        <v>0</v>
      </c>
      <c r="E42" s="8">
        <f t="shared" si="1"/>
        <v>23360</v>
      </c>
      <c r="F42" s="8">
        <f t="shared" si="2"/>
        <v>0</v>
      </c>
      <c r="G42" s="14">
        <f t="shared" si="3"/>
        <v>0</v>
      </c>
      <c r="H42" s="7"/>
    </row>
    <row r="43" spans="1:8" x14ac:dyDescent="0.25">
      <c r="A43" s="8" t="str">
        <f>Calculator!D45</f>
        <v/>
      </c>
      <c r="B43" s="8" t="str">
        <f>IF(Calculator!G45&gt;0,Calculator!G45,Calculator!H45)</f>
        <v/>
      </c>
      <c r="C43" s="8">
        <f t="shared" si="0"/>
        <v>1.28</v>
      </c>
      <c r="D43" s="8">
        <f>IF(Calculator!E45="Pre-rinse spray valve",Calculator!F45,0)</f>
        <v>0</v>
      </c>
      <c r="E43" s="8">
        <f t="shared" si="1"/>
        <v>23360</v>
      </c>
      <c r="F43" s="8">
        <f t="shared" si="2"/>
        <v>0</v>
      </c>
      <c r="G43" s="14">
        <f t="shared" si="3"/>
        <v>0</v>
      </c>
      <c r="H43" s="7"/>
    </row>
    <row r="44" spans="1:8" x14ac:dyDescent="0.25">
      <c r="A44" s="8" t="str">
        <f>Calculator!D46</f>
        <v/>
      </c>
      <c r="B44" s="8" t="str">
        <f>IF(Calculator!G46&gt;0,Calculator!G46,Calculator!H46)</f>
        <v/>
      </c>
      <c r="C44" s="8">
        <f t="shared" si="0"/>
        <v>1.28</v>
      </c>
      <c r="D44" s="8">
        <f>IF(Calculator!E46="Pre-rinse spray valve",Calculator!F46,0)</f>
        <v>0</v>
      </c>
      <c r="E44" s="8">
        <f t="shared" si="1"/>
        <v>23360</v>
      </c>
      <c r="F44" s="8">
        <f t="shared" si="2"/>
        <v>0</v>
      </c>
      <c r="G44" s="14">
        <f t="shared" si="3"/>
        <v>0</v>
      </c>
      <c r="H44" s="7"/>
    </row>
    <row r="45" spans="1:8" x14ac:dyDescent="0.25">
      <c r="A45" s="8" t="str">
        <f>Calculator!D47</f>
        <v/>
      </c>
      <c r="B45" s="8" t="str">
        <f>IF(Calculator!G47&gt;0,Calculator!G47,Calculator!H47)</f>
        <v/>
      </c>
      <c r="C45" s="8">
        <f t="shared" si="0"/>
        <v>1.28</v>
      </c>
      <c r="D45" s="8">
        <f>IF(Calculator!E47="Pre-rinse spray valve",Calculator!F47,0)</f>
        <v>0</v>
      </c>
      <c r="E45" s="8">
        <f t="shared" si="1"/>
        <v>23360</v>
      </c>
      <c r="F45" s="8">
        <f t="shared" si="2"/>
        <v>0</v>
      </c>
      <c r="G45" s="14">
        <f t="shared" si="3"/>
        <v>0</v>
      </c>
      <c r="H45" s="7"/>
    </row>
    <row r="46" spans="1:8" x14ac:dyDescent="0.25">
      <c r="A46" s="8" t="str">
        <f>Calculator!D48</f>
        <v/>
      </c>
      <c r="B46" s="8" t="str">
        <f>IF(Calculator!G48&gt;0,Calculator!G48,Calculator!H48)</f>
        <v/>
      </c>
      <c r="C46" s="8">
        <f t="shared" si="0"/>
        <v>1.28</v>
      </c>
      <c r="D46" s="8">
        <f>IF(Calculator!E48="Pre-rinse spray valve",Calculator!F48,0)</f>
        <v>0</v>
      </c>
      <c r="E46" s="8">
        <f t="shared" si="1"/>
        <v>23360</v>
      </c>
      <c r="F46" s="8">
        <f t="shared" si="2"/>
        <v>0</v>
      </c>
      <c r="G46" s="14">
        <f t="shared" si="3"/>
        <v>0</v>
      </c>
      <c r="H46" s="7"/>
    </row>
    <row r="47" spans="1:8" x14ac:dyDescent="0.25">
      <c r="A47" s="8" t="str">
        <f>Calculator!D49</f>
        <v/>
      </c>
      <c r="B47" s="8" t="str">
        <f>IF(Calculator!G49&gt;0,Calculator!G49,Calculator!H49)</f>
        <v/>
      </c>
      <c r="C47" s="8">
        <f t="shared" si="0"/>
        <v>1.28</v>
      </c>
      <c r="D47" s="8">
        <f>IF(Calculator!E49="Pre-rinse spray valve",Calculator!F49,0)</f>
        <v>0</v>
      </c>
      <c r="E47" s="8">
        <f t="shared" si="1"/>
        <v>23360</v>
      </c>
      <c r="F47" s="8">
        <f t="shared" si="2"/>
        <v>0</v>
      </c>
      <c r="G47" s="14">
        <f t="shared" si="3"/>
        <v>0</v>
      </c>
      <c r="H47" s="7"/>
    </row>
    <row r="48" spans="1:8" x14ac:dyDescent="0.25">
      <c r="A48" s="8" t="str">
        <f>Calculator!D50</f>
        <v/>
      </c>
      <c r="B48" s="8" t="str">
        <f>IF(Calculator!G50&gt;0,Calculator!G50,Calculator!H50)</f>
        <v/>
      </c>
      <c r="C48" s="8">
        <f t="shared" si="0"/>
        <v>1.28</v>
      </c>
      <c r="D48" s="8">
        <f>IF(Calculator!E50="Pre-rinse spray valve",Calculator!F50,0)</f>
        <v>0</v>
      </c>
      <c r="E48" s="8">
        <f t="shared" si="1"/>
        <v>23360</v>
      </c>
      <c r="F48" s="8">
        <f t="shared" si="2"/>
        <v>0</v>
      </c>
      <c r="G48" s="14">
        <f t="shared" si="3"/>
        <v>0</v>
      </c>
      <c r="H48" s="7"/>
    </row>
    <row r="49" spans="1:8" x14ac:dyDescent="0.25">
      <c r="A49" s="8" t="str">
        <f>Calculator!D51</f>
        <v/>
      </c>
      <c r="B49" s="8" t="str">
        <f>IF(Calculator!G51&gt;0,Calculator!G51,Calculator!H51)</f>
        <v/>
      </c>
      <c r="C49" s="8">
        <f t="shared" si="0"/>
        <v>1.28</v>
      </c>
      <c r="D49" s="8">
        <f>IF(Calculator!E51="Pre-rinse spray valve",Calculator!F51,0)</f>
        <v>0</v>
      </c>
      <c r="E49" s="8">
        <f t="shared" si="1"/>
        <v>23360</v>
      </c>
      <c r="F49" s="8">
        <f t="shared" si="2"/>
        <v>0</v>
      </c>
      <c r="G49" s="14">
        <f t="shared" si="3"/>
        <v>0</v>
      </c>
      <c r="H49" s="7"/>
    </row>
    <row r="50" spans="1:8" x14ac:dyDescent="0.25">
      <c r="A50" s="8" t="str">
        <f>Calculator!D52</f>
        <v/>
      </c>
      <c r="B50" s="8" t="str">
        <f>IF(Calculator!G52&gt;0,Calculator!G52,Calculator!H52)</f>
        <v/>
      </c>
      <c r="C50" s="8">
        <f t="shared" si="0"/>
        <v>1.28</v>
      </c>
      <c r="D50" s="8">
        <f>IF(Calculator!E52="Pre-rinse spray valve",Calculator!F52,0)</f>
        <v>0</v>
      </c>
      <c r="E50" s="8">
        <f t="shared" si="1"/>
        <v>23360</v>
      </c>
      <c r="F50" s="8">
        <f t="shared" si="2"/>
        <v>0</v>
      </c>
      <c r="G50" s="14">
        <f t="shared" si="3"/>
        <v>0</v>
      </c>
      <c r="H50" s="7"/>
    </row>
    <row r="51" spans="1:8" x14ac:dyDescent="0.25">
      <c r="A51" s="8" t="str">
        <f>Calculator!D53</f>
        <v/>
      </c>
      <c r="B51" s="8" t="str">
        <f>IF(Calculator!G53&gt;0,Calculator!G53,Calculator!H53)</f>
        <v/>
      </c>
      <c r="C51" s="8">
        <f t="shared" si="0"/>
        <v>1.28</v>
      </c>
      <c r="D51" s="8">
        <f>IF(Calculator!E53="Pre-rinse spray valve",Calculator!F53,0)</f>
        <v>0</v>
      </c>
      <c r="E51" s="8">
        <f t="shared" si="1"/>
        <v>23360</v>
      </c>
      <c r="F51" s="8">
        <f t="shared" si="2"/>
        <v>0</v>
      </c>
      <c r="G51" s="14">
        <f t="shared" si="3"/>
        <v>0</v>
      </c>
      <c r="H51" s="7"/>
    </row>
    <row r="52" spans="1:8" x14ac:dyDescent="0.25">
      <c r="A52" s="8" t="str">
        <f>Calculator!D54</f>
        <v/>
      </c>
      <c r="B52" s="8" t="str">
        <f>IF(Calculator!G54&gt;0,Calculator!G54,Calculator!H54)</f>
        <v/>
      </c>
      <c r="C52" s="8">
        <f t="shared" si="0"/>
        <v>1.28</v>
      </c>
      <c r="D52" s="8">
        <f>IF(Calculator!E54="Pre-rinse spray valve",Calculator!F54,0)</f>
        <v>0</v>
      </c>
      <c r="E52" s="8">
        <f t="shared" si="1"/>
        <v>23360</v>
      </c>
      <c r="F52" s="8">
        <f t="shared" si="2"/>
        <v>0</v>
      </c>
      <c r="G52" s="14">
        <f t="shared" si="3"/>
        <v>0</v>
      </c>
      <c r="H52" s="7"/>
    </row>
    <row r="53" spans="1:8" x14ac:dyDescent="0.25">
      <c r="A53" s="8" t="str">
        <f>Calculator!D55</f>
        <v/>
      </c>
      <c r="B53" s="8" t="str">
        <f>IF(Calculator!G55&gt;0,Calculator!G55,Calculator!H55)</f>
        <v/>
      </c>
      <c r="C53" s="8">
        <f t="shared" si="0"/>
        <v>1.28</v>
      </c>
      <c r="D53" s="8">
        <f>IF(Calculator!E55="Pre-rinse spray valve",Calculator!F55,0)</f>
        <v>0</v>
      </c>
      <c r="E53" s="8">
        <f t="shared" si="1"/>
        <v>23360</v>
      </c>
      <c r="F53" s="8">
        <f t="shared" si="2"/>
        <v>0</v>
      </c>
      <c r="G53" s="14">
        <f t="shared" si="3"/>
        <v>0</v>
      </c>
      <c r="H53" s="7"/>
    </row>
    <row r="54" spans="1:8" x14ac:dyDescent="0.25">
      <c r="A54" s="8" t="str">
        <f>Calculator!D56</f>
        <v/>
      </c>
      <c r="B54" s="8" t="str">
        <f>IF(Calculator!G56&gt;0,Calculator!G56,Calculator!H56)</f>
        <v/>
      </c>
      <c r="C54" s="8">
        <f t="shared" si="0"/>
        <v>1.28</v>
      </c>
      <c r="D54" s="8">
        <f>IF(Calculator!E56="Pre-rinse spray valve",Calculator!F56,0)</f>
        <v>0</v>
      </c>
      <c r="E54" s="8">
        <f t="shared" si="1"/>
        <v>23360</v>
      </c>
      <c r="F54" s="8">
        <f t="shared" si="2"/>
        <v>0</v>
      </c>
      <c r="G54" s="14">
        <f t="shared" si="3"/>
        <v>0</v>
      </c>
      <c r="H54" s="7"/>
    </row>
    <row r="55" spans="1:8" x14ac:dyDescent="0.25">
      <c r="A55" s="8" t="str">
        <f>Calculator!D57</f>
        <v/>
      </c>
      <c r="B55" s="8" t="str">
        <f>IF(Calculator!G57&gt;0,Calculator!G57,Calculator!H57)</f>
        <v/>
      </c>
      <c r="C55" s="8">
        <f t="shared" si="0"/>
        <v>1.28</v>
      </c>
      <c r="D55" s="8">
        <f>IF(Calculator!E57="Pre-rinse spray valve",Calculator!F57,0)</f>
        <v>0</v>
      </c>
      <c r="E55" s="8">
        <f t="shared" si="1"/>
        <v>23360</v>
      </c>
      <c r="F55" s="8">
        <f t="shared" si="2"/>
        <v>0</v>
      </c>
      <c r="G55" s="14">
        <f t="shared" si="3"/>
        <v>0</v>
      </c>
      <c r="H55" s="7"/>
    </row>
    <row r="56" spans="1:8" x14ac:dyDescent="0.25">
      <c r="A56" s="8" t="str">
        <f>Calculator!D58</f>
        <v/>
      </c>
      <c r="B56" s="8" t="str">
        <f>IF(Calculator!G58&gt;0,Calculator!G58,Calculator!H58)</f>
        <v/>
      </c>
      <c r="C56" s="8">
        <f t="shared" si="0"/>
        <v>1.28</v>
      </c>
      <c r="D56" s="8">
        <f>IF(Calculator!E58="Pre-rinse spray valve",Calculator!F58,0)</f>
        <v>0</v>
      </c>
      <c r="E56" s="8">
        <f t="shared" si="1"/>
        <v>23360</v>
      </c>
      <c r="F56" s="8">
        <f t="shared" si="2"/>
        <v>0</v>
      </c>
      <c r="G56" s="14">
        <f t="shared" si="3"/>
        <v>0</v>
      </c>
      <c r="H56" s="7"/>
    </row>
    <row r="57" spans="1:8" x14ac:dyDescent="0.25">
      <c r="A57" s="8" t="str">
        <f>Calculator!D59</f>
        <v/>
      </c>
      <c r="B57" s="8" t="str">
        <f>IF(Calculator!G59&gt;0,Calculator!G59,Calculator!H59)</f>
        <v/>
      </c>
      <c r="C57" s="8">
        <f t="shared" si="0"/>
        <v>1.28</v>
      </c>
      <c r="D57" s="8">
        <f>IF(Calculator!E59="Pre-rinse spray valve",Calculator!F59,0)</f>
        <v>0</v>
      </c>
      <c r="E57" s="8">
        <f t="shared" si="1"/>
        <v>23360</v>
      </c>
      <c r="F57" s="8">
        <f t="shared" si="2"/>
        <v>0</v>
      </c>
      <c r="G57" s="14">
        <f t="shared" si="3"/>
        <v>0</v>
      </c>
      <c r="H57" s="7"/>
    </row>
    <row r="58" spans="1:8" x14ac:dyDescent="0.25">
      <c r="A58" s="8" t="str">
        <f>Calculator!D60</f>
        <v/>
      </c>
      <c r="B58" s="8" t="str">
        <f>IF(Calculator!G60&gt;0,Calculator!G60,Calculator!H60)</f>
        <v/>
      </c>
      <c r="C58" s="8">
        <f t="shared" si="0"/>
        <v>1.28</v>
      </c>
      <c r="D58" s="8">
        <f>IF(Calculator!E60="Pre-rinse spray valve",Calculator!F60,0)</f>
        <v>0</v>
      </c>
      <c r="E58" s="8">
        <f t="shared" si="1"/>
        <v>23360</v>
      </c>
      <c r="F58" s="8">
        <f t="shared" si="2"/>
        <v>0</v>
      </c>
      <c r="G58" s="14">
        <f t="shared" si="3"/>
        <v>0</v>
      </c>
      <c r="H58" s="7"/>
    </row>
    <row r="59" spans="1:8" x14ac:dyDescent="0.25">
      <c r="A59" s="8" t="str">
        <f>Calculator!D61</f>
        <v/>
      </c>
      <c r="B59" s="8" t="str">
        <f>IF(Calculator!G61&gt;0,Calculator!G61,Calculator!H61)</f>
        <v/>
      </c>
      <c r="C59" s="8">
        <f t="shared" si="0"/>
        <v>1.28</v>
      </c>
      <c r="D59" s="8">
        <f>IF(Calculator!E61="Pre-rinse spray valve",Calculator!F61,0)</f>
        <v>0</v>
      </c>
      <c r="E59" s="8">
        <f t="shared" si="1"/>
        <v>23360</v>
      </c>
      <c r="F59" s="8">
        <f t="shared" si="2"/>
        <v>0</v>
      </c>
      <c r="G59" s="14">
        <f t="shared" si="3"/>
        <v>0</v>
      </c>
      <c r="H59" s="7"/>
    </row>
    <row r="60" spans="1:8" x14ac:dyDescent="0.25">
      <c r="A60" s="8" t="str">
        <f>Calculator!D62</f>
        <v/>
      </c>
      <c r="B60" s="8" t="str">
        <f>IF(Calculator!G62&gt;0,Calculator!G62,Calculator!H62)</f>
        <v/>
      </c>
      <c r="C60" s="8">
        <f t="shared" si="0"/>
        <v>1.28</v>
      </c>
      <c r="D60" s="8">
        <f>IF(Calculator!E62="Pre-rinse spray valve",Calculator!F62,0)</f>
        <v>0</v>
      </c>
      <c r="E60" s="8">
        <f t="shared" si="1"/>
        <v>23360</v>
      </c>
      <c r="F60" s="8">
        <f t="shared" si="2"/>
        <v>0</v>
      </c>
      <c r="G60" s="14">
        <f t="shared" si="3"/>
        <v>0</v>
      </c>
      <c r="H60" s="7"/>
    </row>
    <row r="61" spans="1:8" x14ac:dyDescent="0.25">
      <c r="A61" s="8" t="str">
        <f>Calculator!D63</f>
        <v/>
      </c>
      <c r="B61" s="8" t="str">
        <f>IF(Calculator!G63&gt;0,Calculator!G63,Calculator!H63)</f>
        <v/>
      </c>
      <c r="C61" s="8">
        <f t="shared" si="0"/>
        <v>1.28</v>
      </c>
      <c r="D61" s="8">
        <f>IF(Calculator!E63="Pre-rinse spray valve",Calculator!F63,0)</f>
        <v>0</v>
      </c>
      <c r="E61" s="8">
        <f t="shared" si="1"/>
        <v>23360</v>
      </c>
      <c r="F61" s="8">
        <f t="shared" si="2"/>
        <v>0</v>
      </c>
      <c r="G61" s="14">
        <f t="shared" si="3"/>
        <v>0</v>
      </c>
      <c r="H61" s="7"/>
    </row>
    <row r="62" spans="1:8" x14ac:dyDescent="0.25">
      <c r="A62" s="8" t="str">
        <f>Calculator!D64</f>
        <v/>
      </c>
      <c r="B62" s="8" t="str">
        <f>IF(Calculator!G64&gt;0,Calculator!G64,Calculator!H64)</f>
        <v/>
      </c>
      <c r="C62" s="8">
        <f t="shared" si="0"/>
        <v>1.28</v>
      </c>
      <c r="D62" s="8">
        <f>IF(Calculator!E64="Pre-rinse spray valve",Calculator!F64,0)</f>
        <v>0</v>
      </c>
      <c r="E62" s="8">
        <f t="shared" si="1"/>
        <v>23360</v>
      </c>
      <c r="F62" s="8">
        <f t="shared" si="2"/>
        <v>0</v>
      </c>
      <c r="G62" s="14">
        <f t="shared" si="3"/>
        <v>0</v>
      </c>
      <c r="H62" s="7"/>
    </row>
    <row r="63" spans="1:8" x14ac:dyDescent="0.25">
      <c r="A63" s="8" t="str">
        <f>Calculator!D65</f>
        <v/>
      </c>
      <c r="B63" s="8" t="str">
        <f>IF(Calculator!G65&gt;0,Calculator!G65,Calculator!H65)</f>
        <v/>
      </c>
      <c r="C63" s="8">
        <f t="shared" si="0"/>
        <v>1.28</v>
      </c>
      <c r="D63" s="8">
        <f>IF(Calculator!E65="Pre-rinse spray valve",Calculator!F65,0)</f>
        <v>0</v>
      </c>
      <c r="E63" s="8">
        <f t="shared" si="1"/>
        <v>23360</v>
      </c>
      <c r="F63" s="8">
        <f t="shared" si="2"/>
        <v>0</v>
      </c>
      <c r="G63" s="14">
        <f t="shared" si="3"/>
        <v>0</v>
      </c>
      <c r="H63" s="7"/>
    </row>
    <row r="64" spans="1:8" x14ac:dyDescent="0.25">
      <c r="A64" s="8" t="str">
        <f>Calculator!D66</f>
        <v/>
      </c>
      <c r="B64" s="8" t="str">
        <f>IF(Calculator!G66&gt;0,Calculator!G66,Calculator!H66)</f>
        <v/>
      </c>
      <c r="C64" s="8">
        <f t="shared" si="0"/>
        <v>1.28</v>
      </c>
      <c r="D64" s="8">
        <f>IF(Calculator!E66="Pre-rinse spray valve",Calculator!F66,0)</f>
        <v>0</v>
      </c>
      <c r="E64" s="8">
        <f t="shared" si="1"/>
        <v>23360</v>
      </c>
      <c r="F64" s="8">
        <f t="shared" si="2"/>
        <v>0</v>
      </c>
      <c r="G64" s="14">
        <f t="shared" si="3"/>
        <v>0</v>
      </c>
      <c r="H64" s="7"/>
    </row>
    <row r="65" spans="1:8" x14ac:dyDescent="0.25">
      <c r="A65" s="8" t="str">
        <f>Calculator!D67</f>
        <v/>
      </c>
      <c r="B65" s="8" t="str">
        <f>IF(Calculator!G67&gt;0,Calculator!G67,Calculator!H67)</f>
        <v/>
      </c>
      <c r="C65" s="8">
        <f t="shared" si="0"/>
        <v>1.28</v>
      </c>
      <c r="D65" s="8">
        <f>IF(Calculator!E67="Pre-rinse spray valve",Calculator!F67,0)</f>
        <v>0</v>
      </c>
      <c r="E65" s="8">
        <f t="shared" si="1"/>
        <v>23360</v>
      </c>
      <c r="F65" s="8">
        <f t="shared" si="2"/>
        <v>0</v>
      </c>
      <c r="G65" s="14">
        <f t="shared" si="3"/>
        <v>0</v>
      </c>
      <c r="H65" s="7"/>
    </row>
    <row r="66" spans="1:8" x14ac:dyDescent="0.25">
      <c r="A66" s="8" t="str">
        <f>Calculator!D68</f>
        <v/>
      </c>
      <c r="B66" s="8" t="str">
        <f>IF(Calculator!G68&gt;0,Calculator!G68,Calculator!H68)</f>
        <v/>
      </c>
      <c r="C66" s="8">
        <f t="shared" si="0"/>
        <v>1.28</v>
      </c>
      <c r="D66" s="8">
        <f>IF(Calculator!E68="Pre-rinse spray valve",Calculator!F68,0)</f>
        <v>0</v>
      </c>
      <c r="E66" s="8">
        <f t="shared" si="1"/>
        <v>23360</v>
      </c>
      <c r="F66" s="8">
        <f t="shared" si="2"/>
        <v>0</v>
      </c>
      <c r="G66" s="14">
        <f t="shared" si="3"/>
        <v>0</v>
      </c>
      <c r="H66" s="7"/>
    </row>
    <row r="67" spans="1:8" x14ac:dyDescent="0.25">
      <c r="A67" s="8" t="str">
        <f>Calculator!D69</f>
        <v/>
      </c>
      <c r="B67" s="8" t="str">
        <f>IF(Calculator!G69&gt;0,Calculator!G69,Calculator!H69)</f>
        <v/>
      </c>
      <c r="C67" s="8">
        <f t="shared" si="0"/>
        <v>1.28</v>
      </c>
      <c r="D67" s="8">
        <f>IF(Calculator!E69="Pre-rinse spray valve",Calculator!F69,0)</f>
        <v>0</v>
      </c>
      <c r="E67" s="8">
        <f t="shared" si="1"/>
        <v>23360</v>
      </c>
      <c r="F67" s="8">
        <f t="shared" si="2"/>
        <v>0</v>
      </c>
      <c r="G67" s="14">
        <f t="shared" si="3"/>
        <v>0</v>
      </c>
      <c r="H67" s="7"/>
    </row>
    <row r="68" spans="1:8" x14ac:dyDescent="0.25">
      <c r="A68" s="8" t="str">
        <f>Calculator!D70</f>
        <v/>
      </c>
      <c r="B68" s="8" t="str">
        <f>IF(Calculator!G70&gt;0,Calculator!G70,Calculator!H70)</f>
        <v/>
      </c>
      <c r="C68" s="8">
        <f t="shared" si="0"/>
        <v>1.28</v>
      </c>
      <c r="D68" s="8">
        <f>IF(Calculator!E70="Pre-rinse spray valve",Calculator!F70,0)</f>
        <v>0</v>
      </c>
      <c r="E68" s="8">
        <f t="shared" si="1"/>
        <v>23360</v>
      </c>
      <c r="F68" s="8">
        <f t="shared" si="2"/>
        <v>0</v>
      </c>
      <c r="G68" s="14">
        <f t="shared" si="3"/>
        <v>0</v>
      </c>
      <c r="H68" s="7"/>
    </row>
    <row r="69" spans="1:8" x14ac:dyDescent="0.25">
      <c r="A69" s="8" t="str">
        <f>Calculator!D71</f>
        <v/>
      </c>
      <c r="B69" s="8" t="str">
        <f>IF(Calculator!G71&gt;0,Calculator!G71,Calculator!H71)</f>
        <v/>
      </c>
      <c r="C69" s="8">
        <f t="shared" si="0"/>
        <v>1.28</v>
      </c>
      <c r="D69" s="8">
        <f>IF(Calculator!E71="Pre-rinse spray valve",Calculator!F71,0)</f>
        <v>0</v>
      </c>
      <c r="E69" s="8">
        <f t="shared" si="1"/>
        <v>23360</v>
      </c>
      <c r="F69" s="8">
        <f t="shared" si="2"/>
        <v>0</v>
      </c>
      <c r="G69" s="14">
        <f t="shared" si="3"/>
        <v>0</v>
      </c>
      <c r="H69" s="7"/>
    </row>
    <row r="70" spans="1:8" x14ac:dyDescent="0.25">
      <c r="A70" s="8" t="str">
        <f>Calculator!D72</f>
        <v/>
      </c>
      <c r="B70" s="8" t="str">
        <f>IF(Calculator!G72&gt;0,Calculator!G72,Calculator!H72)</f>
        <v/>
      </c>
      <c r="C70" s="8">
        <f t="shared" si="0"/>
        <v>1.28</v>
      </c>
      <c r="D70" s="8">
        <f>IF(Calculator!E72="Pre-rinse spray valve",Calculator!F72,0)</f>
        <v>0</v>
      </c>
      <c r="E70" s="8">
        <f t="shared" si="1"/>
        <v>23360</v>
      </c>
      <c r="F70" s="8">
        <f t="shared" si="2"/>
        <v>0</v>
      </c>
      <c r="G70" s="14">
        <f t="shared" si="3"/>
        <v>0</v>
      </c>
      <c r="H70" s="7"/>
    </row>
    <row r="71" spans="1:8" x14ac:dyDescent="0.25">
      <c r="A71" s="8" t="str">
        <f>Calculator!D73</f>
        <v/>
      </c>
      <c r="B71" s="8" t="str">
        <f>IF(Calculator!G73&gt;0,Calculator!G73,Calculator!H73)</f>
        <v/>
      </c>
      <c r="C71" s="8">
        <f t="shared" si="0"/>
        <v>1.28</v>
      </c>
      <c r="D71" s="8">
        <f>IF(Calculator!E73="Pre-rinse spray valve",Calculator!F73,0)</f>
        <v>0</v>
      </c>
      <c r="E71" s="8">
        <f t="shared" si="1"/>
        <v>23360</v>
      </c>
      <c r="F71" s="8">
        <f t="shared" si="2"/>
        <v>0</v>
      </c>
      <c r="G71" s="14">
        <f t="shared" si="3"/>
        <v>0</v>
      </c>
      <c r="H71" s="7"/>
    </row>
    <row r="72" spans="1:8" x14ac:dyDescent="0.25">
      <c r="A72" s="8" t="str">
        <f>Calculator!D74</f>
        <v/>
      </c>
      <c r="B72" s="8" t="str">
        <f>IF(Calculator!G74&gt;0,Calculator!G74,Calculator!H74)</f>
        <v/>
      </c>
      <c r="C72" s="8">
        <f t="shared" si="0"/>
        <v>1.28</v>
      </c>
      <c r="D72" s="8">
        <f>IF(Calculator!E74="Pre-rinse spray valve",Calculator!F74,0)</f>
        <v>0</v>
      </c>
      <c r="E72" s="8">
        <f t="shared" si="1"/>
        <v>23360</v>
      </c>
      <c r="F72" s="8">
        <f t="shared" si="2"/>
        <v>0</v>
      </c>
      <c r="G72" s="14">
        <f t="shared" si="3"/>
        <v>0</v>
      </c>
      <c r="H72" s="7"/>
    </row>
    <row r="73" spans="1:8" x14ac:dyDescent="0.25">
      <c r="A73" s="8" t="str">
        <f>Calculator!D75</f>
        <v/>
      </c>
      <c r="B73" s="8" t="str">
        <f>IF(Calculator!G75&gt;0,Calculator!G75,Calculator!H75)</f>
        <v/>
      </c>
      <c r="C73" s="8">
        <f t="shared" si="0"/>
        <v>1.28</v>
      </c>
      <c r="D73" s="8">
        <f>IF(Calculator!E75="Pre-rinse spray valve",Calculator!F75,0)</f>
        <v>0</v>
      </c>
      <c r="E73" s="8">
        <f t="shared" si="1"/>
        <v>23360</v>
      </c>
      <c r="F73" s="8">
        <f t="shared" si="2"/>
        <v>0</v>
      </c>
      <c r="G73" s="14">
        <f t="shared" si="3"/>
        <v>0</v>
      </c>
      <c r="H73" s="7"/>
    </row>
    <row r="74" spans="1:8" x14ac:dyDescent="0.25">
      <c r="A74" s="8" t="str">
        <f>Calculator!D76</f>
        <v/>
      </c>
      <c r="B74" s="8" t="str">
        <f>IF(Calculator!G76&gt;0,Calculator!G76,Calculator!H76)</f>
        <v/>
      </c>
      <c r="C74" s="8">
        <f t="shared" si="0"/>
        <v>1.28</v>
      </c>
      <c r="D74" s="8">
        <f>IF(Calculator!E76="Pre-rinse spray valve",Calculator!F76,0)</f>
        <v>0</v>
      </c>
      <c r="E74" s="8">
        <f t="shared" si="1"/>
        <v>23360</v>
      </c>
      <c r="F74" s="8">
        <f t="shared" si="2"/>
        <v>0</v>
      </c>
      <c r="G74" s="14">
        <f t="shared" si="3"/>
        <v>0</v>
      </c>
      <c r="H74" s="7"/>
    </row>
    <row r="75" spans="1:8" x14ac:dyDescent="0.25">
      <c r="A75" s="8" t="str">
        <f>Calculator!D77</f>
        <v/>
      </c>
      <c r="B75" s="8" t="str">
        <f>IF(Calculator!G77&gt;0,Calculator!G77,Calculator!H77)</f>
        <v/>
      </c>
      <c r="C75" s="8">
        <f t="shared" si="0"/>
        <v>1.28</v>
      </c>
      <c r="D75" s="8">
        <f>IF(Calculator!E77="Pre-rinse spray valve",Calculator!F77,0)</f>
        <v>0</v>
      </c>
      <c r="E75" s="8">
        <f t="shared" si="1"/>
        <v>23360</v>
      </c>
      <c r="F75" s="8">
        <f t="shared" si="2"/>
        <v>0</v>
      </c>
      <c r="G75" s="14">
        <f t="shared" si="3"/>
        <v>0</v>
      </c>
      <c r="H75" s="7"/>
    </row>
    <row r="76" spans="1:8" x14ac:dyDescent="0.25">
      <c r="A76" s="8" t="str">
        <f>Calculator!D78</f>
        <v/>
      </c>
      <c r="B76" s="8" t="str">
        <f>IF(Calculator!G78&gt;0,Calculator!G78,Calculator!H78)</f>
        <v/>
      </c>
      <c r="C76" s="8">
        <f t="shared" si="0"/>
        <v>1.28</v>
      </c>
      <c r="D76" s="8">
        <f>IF(Calculator!E78="Pre-rinse spray valve",Calculator!F78,0)</f>
        <v>0</v>
      </c>
      <c r="E76" s="8">
        <f t="shared" si="1"/>
        <v>23360</v>
      </c>
      <c r="F76" s="8">
        <f t="shared" si="2"/>
        <v>0</v>
      </c>
      <c r="G76" s="14">
        <f t="shared" si="3"/>
        <v>0</v>
      </c>
      <c r="H76" s="7"/>
    </row>
    <row r="77" spans="1:8" x14ac:dyDescent="0.25">
      <c r="A77" s="8" t="str">
        <f>Calculator!D79</f>
        <v/>
      </c>
      <c r="B77" s="8" t="str">
        <f>IF(Calculator!G79&gt;0,Calculator!G79,Calculator!H79)</f>
        <v/>
      </c>
      <c r="C77" s="8">
        <f t="shared" ref="C77:C140" si="4">$B$9</f>
        <v>1.28</v>
      </c>
      <c r="D77" s="8">
        <f>IF(Calculator!E79="Pre-rinse spray valve",Calculator!F79,0)</f>
        <v>0</v>
      </c>
      <c r="E77" s="8">
        <f t="shared" ref="E77:E140" si="5">$B$8*OP_DAYS</f>
        <v>23360</v>
      </c>
      <c r="F77" s="8">
        <f t="shared" ref="F77:F140" si="6">IFERROR(B77*D77*E77/GALPERM3,0)</f>
        <v>0</v>
      </c>
      <c r="G77" s="14">
        <f t="shared" ref="G77:G140" si="7">C77*D77*E77/GALPERM3</f>
        <v>0</v>
      </c>
      <c r="H77" s="7"/>
    </row>
    <row r="78" spans="1:8" x14ac:dyDescent="0.25">
      <c r="A78" s="8" t="str">
        <f>Calculator!D80</f>
        <v/>
      </c>
      <c r="B78" s="8" t="str">
        <f>IF(Calculator!G80&gt;0,Calculator!G80,Calculator!H80)</f>
        <v/>
      </c>
      <c r="C78" s="8">
        <f t="shared" si="4"/>
        <v>1.28</v>
      </c>
      <c r="D78" s="8">
        <f>IF(Calculator!E80="Pre-rinse spray valve",Calculator!F80,0)</f>
        <v>0</v>
      </c>
      <c r="E78" s="8">
        <f t="shared" si="5"/>
        <v>23360</v>
      </c>
      <c r="F78" s="8">
        <f t="shared" si="6"/>
        <v>0</v>
      </c>
      <c r="G78" s="14">
        <f t="shared" si="7"/>
        <v>0</v>
      </c>
      <c r="H78" s="7"/>
    </row>
    <row r="79" spans="1:8" x14ac:dyDescent="0.25">
      <c r="A79" s="8" t="str">
        <f>Calculator!D81</f>
        <v/>
      </c>
      <c r="B79" s="8" t="str">
        <f>IF(Calculator!G81&gt;0,Calculator!G81,Calculator!H81)</f>
        <v/>
      </c>
      <c r="C79" s="8">
        <f t="shared" si="4"/>
        <v>1.28</v>
      </c>
      <c r="D79" s="8">
        <f>IF(Calculator!E81="Pre-rinse spray valve",Calculator!F81,0)</f>
        <v>0</v>
      </c>
      <c r="E79" s="8">
        <f t="shared" si="5"/>
        <v>23360</v>
      </c>
      <c r="F79" s="8">
        <f t="shared" si="6"/>
        <v>0</v>
      </c>
      <c r="G79" s="14">
        <f t="shared" si="7"/>
        <v>0</v>
      </c>
      <c r="H79" s="7"/>
    </row>
    <row r="80" spans="1:8" x14ac:dyDescent="0.25">
      <c r="A80" s="8" t="str">
        <f>Calculator!D82</f>
        <v/>
      </c>
      <c r="B80" s="8" t="str">
        <f>IF(Calculator!G82&gt;0,Calculator!G82,Calculator!H82)</f>
        <v/>
      </c>
      <c r="C80" s="8">
        <f t="shared" si="4"/>
        <v>1.28</v>
      </c>
      <c r="D80" s="8">
        <f>IF(Calculator!E82="Pre-rinse spray valve",Calculator!F82,0)</f>
        <v>0</v>
      </c>
      <c r="E80" s="8">
        <f t="shared" si="5"/>
        <v>23360</v>
      </c>
      <c r="F80" s="8">
        <f t="shared" si="6"/>
        <v>0</v>
      </c>
      <c r="G80" s="14">
        <f t="shared" si="7"/>
        <v>0</v>
      </c>
      <c r="H80" s="7"/>
    </row>
    <row r="81" spans="1:8" x14ac:dyDescent="0.25">
      <c r="A81" s="8" t="str">
        <f>Calculator!D83</f>
        <v/>
      </c>
      <c r="B81" s="8" t="str">
        <f>IF(Calculator!G83&gt;0,Calculator!G83,Calculator!H83)</f>
        <v/>
      </c>
      <c r="C81" s="8">
        <f t="shared" si="4"/>
        <v>1.28</v>
      </c>
      <c r="D81" s="8">
        <f>IF(Calculator!E83="Pre-rinse spray valve",Calculator!F83,0)</f>
        <v>0</v>
      </c>
      <c r="E81" s="8">
        <f t="shared" si="5"/>
        <v>23360</v>
      </c>
      <c r="F81" s="8">
        <f t="shared" si="6"/>
        <v>0</v>
      </c>
      <c r="G81" s="14">
        <f t="shared" si="7"/>
        <v>0</v>
      </c>
      <c r="H81" s="7"/>
    </row>
    <row r="82" spans="1:8" x14ac:dyDescent="0.25">
      <c r="A82" s="8" t="str">
        <f>Calculator!D84</f>
        <v/>
      </c>
      <c r="B82" s="8" t="str">
        <f>IF(Calculator!G84&gt;0,Calculator!G84,Calculator!H84)</f>
        <v/>
      </c>
      <c r="C82" s="8">
        <f t="shared" si="4"/>
        <v>1.28</v>
      </c>
      <c r="D82" s="8">
        <f>IF(Calculator!E84="Pre-rinse spray valve",Calculator!F84,0)</f>
        <v>0</v>
      </c>
      <c r="E82" s="8">
        <f t="shared" si="5"/>
        <v>23360</v>
      </c>
      <c r="F82" s="8">
        <f t="shared" si="6"/>
        <v>0</v>
      </c>
      <c r="G82" s="14">
        <f t="shared" si="7"/>
        <v>0</v>
      </c>
      <c r="H82" s="7"/>
    </row>
    <row r="83" spans="1:8" x14ac:dyDescent="0.25">
      <c r="A83" s="8" t="str">
        <f>Calculator!D85</f>
        <v/>
      </c>
      <c r="B83" s="8" t="str">
        <f>IF(Calculator!G85&gt;0,Calculator!G85,Calculator!H85)</f>
        <v/>
      </c>
      <c r="C83" s="8">
        <f t="shared" si="4"/>
        <v>1.28</v>
      </c>
      <c r="D83" s="8">
        <f>IF(Calculator!E85="Pre-rinse spray valve",Calculator!F85,0)</f>
        <v>0</v>
      </c>
      <c r="E83" s="8">
        <f t="shared" si="5"/>
        <v>23360</v>
      </c>
      <c r="F83" s="8">
        <f t="shared" si="6"/>
        <v>0</v>
      </c>
      <c r="G83" s="14">
        <f t="shared" si="7"/>
        <v>0</v>
      </c>
      <c r="H83" s="7"/>
    </row>
    <row r="84" spans="1:8" x14ac:dyDescent="0.25">
      <c r="A84" s="8" t="str">
        <f>Calculator!D86</f>
        <v/>
      </c>
      <c r="B84" s="8" t="str">
        <f>IF(Calculator!G86&gt;0,Calculator!G86,Calculator!H86)</f>
        <v/>
      </c>
      <c r="C84" s="8">
        <f t="shared" si="4"/>
        <v>1.28</v>
      </c>
      <c r="D84" s="8">
        <f>IF(Calculator!E86="Pre-rinse spray valve",Calculator!F86,0)</f>
        <v>0</v>
      </c>
      <c r="E84" s="8">
        <f t="shared" si="5"/>
        <v>23360</v>
      </c>
      <c r="F84" s="8">
        <f t="shared" si="6"/>
        <v>0</v>
      </c>
      <c r="G84" s="14">
        <f t="shared" si="7"/>
        <v>0</v>
      </c>
      <c r="H84" s="7"/>
    </row>
    <row r="85" spans="1:8" x14ac:dyDescent="0.25">
      <c r="A85" s="8" t="str">
        <f>Calculator!D87</f>
        <v/>
      </c>
      <c r="B85" s="8" t="str">
        <f>IF(Calculator!G87&gt;0,Calculator!G87,Calculator!H87)</f>
        <v/>
      </c>
      <c r="C85" s="8">
        <f t="shared" si="4"/>
        <v>1.28</v>
      </c>
      <c r="D85" s="8">
        <f>IF(Calculator!E87="Pre-rinse spray valve",Calculator!F87,0)</f>
        <v>0</v>
      </c>
      <c r="E85" s="8">
        <f t="shared" si="5"/>
        <v>23360</v>
      </c>
      <c r="F85" s="8">
        <f t="shared" si="6"/>
        <v>0</v>
      </c>
      <c r="G85" s="14">
        <f t="shared" si="7"/>
        <v>0</v>
      </c>
      <c r="H85" s="7"/>
    </row>
    <row r="86" spans="1:8" x14ac:dyDescent="0.25">
      <c r="A86" s="8" t="str">
        <f>Calculator!D88</f>
        <v/>
      </c>
      <c r="B86" s="8" t="str">
        <f>IF(Calculator!G88&gt;0,Calculator!G88,Calculator!H88)</f>
        <v/>
      </c>
      <c r="C86" s="8">
        <f t="shared" si="4"/>
        <v>1.28</v>
      </c>
      <c r="D86" s="8">
        <f>IF(Calculator!E88="Pre-rinse spray valve",Calculator!F88,0)</f>
        <v>0</v>
      </c>
      <c r="E86" s="8">
        <f t="shared" si="5"/>
        <v>23360</v>
      </c>
      <c r="F86" s="8">
        <f t="shared" si="6"/>
        <v>0</v>
      </c>
      <c r="G86" s="14">
        <f t="shared" si="7"/>
        <v>0</v>
      </c>
      <c r="H86" s="7"/>
    </row>
    <row r="87" spans="1:8" x14ac:dyDescent="0.25">
      <c r="A87" s="8" t="str">
        <f>Calculator!D89</f>
        <v/>
      </c>
      <c r="B87" s="8" t="str">
        <f>IF(Calculator!G89&gt;0,Calculator!G89,Calculator!H89)</f>
        <v/>
      </c>
      <c r="C87" s="8">
        <f t="shared" si="4"/>
        <v>1.28</v>
      </c>
      <c r="D87" s="8">
        <f>IF(Calculator!E89="Pre-rinse spray valve",Calculator!F89,0)</f>
        <v>0</v>
      </c>
      <c r="E87" s="8">
        <f t="shared" si="5"/>
        <v>23360</v>
      </c>
      <c r="F87" s="8">
        <f t="shared" si="6"/>
        <v>0</v>
      </c>
      <c r="G87" s="14">
        <f t="shared" si="7"/>
        <v>0</v>
      </c>
      <c r="H87" s="7"/>
    </row>
    <row r="88" spans="1:8" x14ac:dyDescent="0.25">
      <c r="A88" s="8" t="str">
        <f>Calculator!D90</f>
        <v/>
      </c>
      <c r="B88" s="8" t="str">
        <f>IF(Calculator!G90&gt;0,Calculator!G90,Calculator!H90)</f>
        <v/>
      </c>
      <c r="C88" s="8">
        <f t="shared" si="4"/>
        <v>1.28</v>
      </c>
      <c r="D88" s="8">
        <f>IF(Calculator!E90="Pre-rinse spray valve",Calculator!F90,0)</f>
        <v>0</v>
      </c>
      <c r="E88" s="8">
        <f t="shared" si="5"/>
        <v>23360</v>
      </c>
      <c r="F88" s="8">
        <f t="shared" si="6"/>
        <v>0</v>
      </c>
      <c r="G88" s="14">
        <f t="shared" si="7"/>
        <v>0</v>
      </c>
      <c r="H88" s="7"/>
    </row>
    <row r="89" spans="1:8" x14ac:dyDescent="0.25">
      <c r="A89" s="8" t="str">
        <f>Calculator!D91</f>
        <v/>
      </c>
      <c r="B89" s="8" t="str">
        <f>IF(Calculator!G91&gt;0,Calculator!G91,Calculator!H91)</f>
        <v/>
      </c>
      <c r="C89" s="8">
        <f t="shared" si="4"/>
        <v>1.28</v>
      </c>
      <c r="D89" s="8">
        <f>IF(Calculator!E91="Pre-rinse spray valve",Calculator!F91,0)</f>
        <v>0</v>
      </c>
      <c r="E89" s="8">
        <f t="shared" si="5"/>
        <v>23360</v>
      </c>
      <c r="F89" s="8">
        <f t="shared" si="6"/>
        <v>0</v>
      </c>
      <c r="G89" s="14">
        <f t="shared" si="7"/>
        <v>0</v>
      </c>
      <c r="H89" s="7"/>
    </row>
    <row r="90" spans="1:8" x14ac:dyDescent="0.25">
      <c r="A90" s="8" t="str">
        <f>Calculator!D92</f>
        <v/>
      </c>
      <c r="B90" s="8" t="str">
        <f>IF(Calculator!G92&gt;0,Calculator!G92,Calculator!H92)</f>
        <v/>
      </c>
      <c r="C90" s="8">
        <f t="shared" si="4"/>
        <v>1.28</v>
      </c>
      <c r="D90" s="8">
        <f>IF(Calculator!E92="Pre-rinse spray valve",Calculator!F92,0)</f>
        <v>0</v>
      </c>
      <c r="E90" s="8">
        <f t="shared" si="5"/>
        <v>23360</v>
      </c>
      <c r="F90" s="8">
        <f t="shared" si="6"/>
        <v>0</v>
      </c>
      <c r="G90" s="14">
        <f t="shared" si="7"/>
        <v>0</v>
      </c>
      <c r="H90" s="7"/>
    </row>
    <row r="91" spans="1:8" x14ac:dyDescent="0.25">
      <c r="A91" s="8" t="str">
        <f>Calculator!D93</f>
        <v/>
      </c>
      <c r="B91" s="8" t="str">
        <f>IF(Calculator!G93&gt;0,Calculator!G93,Calculator!H93)</f>
        <v/>
      </c>
      <c r="C91" s="8">
        <f t="shared" si="4"/>
        <v>1.28</v>
      </c>
      <c r="D91" s="8">
        <f>IF(Calculator!E93="Pre-rinse spray valve",Calculator!F93,0)</f>
        <v>0</v>
      </c>
      <c r="E91" s="8">
        <f t="shared" si="5"/>
        <v>23360</v>
      </c>
      <c r="F91" s="8">
        <f t="shared" si="6"/>
        <v>0</v>
      </c>
      <c r="G91" s="14">
        <f t="shared" si="7"/>
        <v>0</v>
      </c>
      <c r="H91" s="7"/>
    </row>
    <row r="92" spans="1:8" x14ac:dyDescent="0.25">
      <c r="A92" s="8" t="str">
        <f>Calculator!D94</f>
        <v/>
      </c>
      <c r="B92" s="8" t="str">
        <f>IF(Calculator!G94&gt;0,Calculator!G94,Calculator!H94)</f>
        <v/>
      </c>
      <c r="C92" s="8">
        <f t="shared" si="4"/>
        <v>1.28</v>
      </c>
      <c r="D92" s="8">
        <f>IF(Calculator!E94="Pre-rinse spray valve",Calculator!F94,0)</f>
        <v>0</v>
      </c>
      <c r="E92" s="8">
        <f t="shared" si="5"/>
        <v>23360</v>
      </c>
      <c r="F92" s="8">
        <f t="shared" si="6"/>
        <v>0</v>
      </c>
      <c r="G92" s="14">
        <f t="shared" si="7"/>
        <v>0</v>
      </c>
      <c r="H92" s="7"/>
    </row>
    <row r="93" spans="1:8" x14ac:dyDescent="0.25">
      <c r="A93" s="8" t="str">
        <f>Calculator!D95</f>
        <v/>
      </c>
      <c r="B93" s="8" t="str">
        <f>IF(Calculator!G95&gt;0,Calculator!G95,Calculator!H95)</f>
        <v/>
      </c>
      <c r="C93" s="8">
        <f t="shared" si="4"/>
        <v>1.28</v>
      </c>
      <c r="D93" s="8">
        <f>IF(Calculator!E95="Pre-rinse spray valve",Calculator!F95,0)</f>
        <v>0</v>
      </c>
      <c r="E93" s="8">
        <f t="shared" si="5"/>
        <v>23360</v>
      </c>
      <c r="F93" s="8">
        <f t="shared" si="6"/>
        <v>0</v>
      </c>
      <c r="G93" s="14">
        <f t="shared" si="7"/>
        <v>0</v>
      </c>
      <c r="H93" s="7"/>
    </row>
    <row r="94" spans="1:8" x14ac:dyDescent="0.25">
      <c r="A94" s="8" t="str">
        <f>Calculator!D96</f>
        <v/>
      </c>
      <c r="B94" s="8" t="str">
        <f>IF(Calculator!G96&gt;0,Calculator!G96,Calculator!H96)</f>
        <v/>
      </c>
      <c r="C94" s="8">
        <f t="shared" si="4"/>
        <v>1.28</v>
      </c>
      <c r="D94" s="8">
        <f>IF(Calculator!E96="Pre-rinse spray valve",Calculator!F96,0)</f>
        <v>0</v>
      </c>
      <c r="E94" s="8">
        <f t="shared" si="5"/>
        <v>23360</v>
      </c>
      <c r="F94" s="8">
        <f t="shared" si="6"/>
        <v>0</v>
      </c>
      <c r="G94" s="14">
        <f t="shared" si="7"/>
        <v>0</v>
      </c>
      <c r="H94" s="7"/>
    </row>
    <row r="95" spans="1:8" x14ac:dyDescent="0.25">
      <c r="A95" s="8" t="str">
        <f>Calculator!D97</f>
        <v/>
      </c>
      <c r="B95" s="8" t="str">
        <f>IF(Calculator!G97&gt;0,Calculator!G97,Calculator!H97)</f>
        <v/>
      </c>
      <c r="C95" s="8">
        <f t="shared" si="4"/>
        <v>1.28</v>
      </c>
      <c r="D95" s="8">
        <f>IF(Calculator!E97="Pre-rinse spray valve",Calculator!F97,0)</f>
        <v>0</v>
      </c>
      <c r="E95" s="8">
        <f t="shared" si="5"/>
        <v>23360</v>
      </c>
      <c r="F95" s="8">
        <f t="shared" si="6"/>
        <v>0</v>
      </c>
      <c r="G95" s="14">
        <f t="shared" si="7"/>
        <v>0</v>
      </c>
      <c r="H95" s="7"/>
    </row>
    <row r="96" spans="1:8" x14ac:dyDescent="0.25">
      <c r="A96" s="8" t="str">
        <f>Calculator!D98</f>
        <v/>
      </c>
      <c r="B96" s="8" t="str">
        <f>IF(Calculator!G98&gt;0,Calculator!G98,Calculator!H98)</f>
        <v/>
      </c>
      <c r="C96" s="8">
        <f t="shared" si="4"/>
        <v>1.28</v>
      </c>
      <c r="D96" s="8">
        <f>IF(Calculator!E98="Pre-rinse spray valve",Calculator!F98,0)</f>
        <v>0</v>
      </c>
      <c r="E96" s="8">
        <f t="shared" si="5"/>
        <v>23360</v>
      </c>
      <c r="F96" s="8">
        <f t="shared" si="6"/>
        <v>0</v>
      </c>
      <c r="G96" s="14">
        <f t="shared" si="7"/>
        <v>0</v>
      </c>
      <c r="H96" s="7"/>
    </row>
    <row r="97" spans="1:8" x14ac:dyDescent="0.25">
      <c r="A97" s="8" t="str">
        <f>Calculator!D99</f>
        <v/>
      </c>
      <c r="B97" s="8" t="str">
        <f>IF(Calculator!G99&gt;0,Calculator!G99,Calculator!H99)</f>
        <v/>
      </c>
      <c r="C97" s="8">
        <f t="shared" si="4"/>
        <v>1.28</v>
      </c>
      <c r="D97" s="8">
        <f>IF(Calculator!E99="Pre-rinse spray valve",Calculator!F99,0)</f>
        <v>0</v>
      </c>
      <c r="E97" s="8">
        <f t="shared" si="5"/>
        <v>23360</v>
      </c>
      <c r="F97" s="8">
        <f t="shared" si="6"/>
        <v>0</v>
      </c>
      <c r="G97" s="14">
        <f t="shared" si="7"/>
        <v>0</v>
      </c>
      <c r="H97" s="7"/>
    </row>
    <row r="98" spans="1:8" x14ac:dyDescent="0.25">
      <c r="A98" s="8" t="str">
        <f>Calculator!D100</f>
        <v/>
      </c>
      <c r="B98" s="8" t="str">
        <f>IF(Calculator!G100&gt;0,Calculator!G100,Calculator!H100)</f>
        <v/>
      </c>
      <c r="C98" s="8">
        <f t="shared" si="4"/>
        <v>1.28</v>
      </c>
      <c r="D98" s="8">
        <f>IF(Calculator!E100="Pre-rinse spray valve",Calculator!F100,0)</f>
        <v>0</v>
      </c>
      <c r="E98" s="8">
        <f t="shared" si="5"/>
        <v>23360</v>
      </c>
      <c r="F98" s="8">
        <f t="shared" si="6"/>
        <v>0</v>
      </c>
      <c r="G98" s="14">
        <f t="shared" si="7"/>
        <v>0</v>
      </c>
      <c r="H98" s="7"/>
    </row>
    <row r="99" spans="1:8" x14ac:dyDescent="0.25">
      <c r="A99" s="8" t="str">
        <f>Calculator!D101</f>
        <v/>
      </c>
      <c r="B99" s="8" t="str">
        <f>IF(Calculator!G101&gt;0,Calculator!G101,Calculator!H101)</f>
        <v/>
      </c>
      <c r="C99" s="8">
        <f t="shared" si="4"/>
        <v>1.28</v>
      </c>
      <c r="D99" s="8">
        <f>IF(Calculator!E101="Pre-rinse spray valve",Calculator!F101,0)</f>
        <v>0</v>
      </c>
      <c r="E99" s="8">
        <f t="shared" si="5"/>
        <v>23360</v>
      </c>
      <c r="F99" s="8">
        <f t="shared" si="6"/>
        <v>0</v>
      </c>
      <c r="G99" s="14">
        <f t="shared" si="7"/>
        <v>0</v>
      </c>
      <c r="H99" s="7"/>
    </row>
    <row r="100" spans="1:8" x14ac:dyDescent="0.25">
      <c r="A100" s="8" t="str">
        <f>Calculator!D102</f>
        <v/>
      </c>
      <c r="B100" s="8" t="str">
        <f>IF(Calculator!G102&gt;0,Calculator!G102,Calculator!H102)</f>
        <v/>
      </c>
      <c r="C100" s="8">
        <f t="shared" si="4"/>
        <v>1.28</v>
      </c>
      <c r="D100" s="8">
        <f>IF(Calculator!E102="Pre-rinse spray valve",Calculator!F102,0)</f>
        <v>0</v>
      </c>
      <c r="E100" s="8">
        <f t="shared" si="5"/>
        <v>23360</v>
      </c>
      <c r="F100" s="8">
        <f t="shared" si="6"/>
        <v>0</v>
      </c>
      <c r="G100" s="14">
        <f t="shared" si="7"/>
        <v>0</v>
      </c>
      <c r="H100" s="7"/>
    </row>
    <row r="101" spans="1:8" x14ac:dyDescent="0.25">
      <c r="A101" s="8" t="str">
        <f>Calculator!D103</f>
        <v/>
      </c>
      <c r="B101" s="8" t="str">
        <f>IF(Calculator!G103&gt;0,Calculator!G103,Calculator!H103)</f>
        <v/>
      </c>
      <c r="C101" s="8">
        <f t="shared" si="4"/>
        <v>1.28</v>
      </c>
      <c r="D101" s="8">
        <f>IF(Calculator!E103="Pre-rinse spray valve",Calculator!F103,0)</f>
        <v>0</v>
      </c>
      <c r="E101" s="8">
        <f t="shared" si="5"/>
        <v>23360</v>
      </c>
      <c r="F101" s="8">
        <f t="shared" si="6"/>
        <v>0</v>
      </c>
      <c r="G101" s="14">
        <f t="shared" si="7"/>
        <v>0</v>
      </c>
      <c r="H101" s="7"/>
    </row>
    <row r="102" spans="1:8" x14ac:dyDescent="0.25">
      <c r="A102" s="8" t="str">
        <f>Calculator!D104</f>
        <v/>
      </c>
      <c r="B102" s="8" t="str">
        <f>IF(Calculator!G104&gt;0,Calculator!G104,Calculator!H104)</f>
        <v/>
      </c>
      <c r="C102" s="8">
        <f t="shared" si="4"/>
        <v>1.28</v>
      </c>
      <c r="D102" s="8">
        <f>IF(Calculator!E104="Pre-rinse spray valve",Calculator!F104,0)</f>
        <v>0</v>
      </c>
      <c r="E102" s="8">
        <f t="shared" si="5"/>
        <v>23360</v>
      </c>
      <c r="F102" s="8">
        <f t="shared" si="6"/>
        <v>0</v>
      </c>
      <c r="G102" s="14">
        <f t="shared" si="7"/>
        <v>0</v>
      </c>
      <c r="H102" s="7"/>
    </row>
    <row r="103" spans="1:8" x14ac:dyDescent="0.25">
      <c r="A103" s="8" t="str">
        <f>Calculator!D105</f>
        <v/>
      </c>
      <c r="B103" s="8" t="str">
        <f>IF(Calculator!G105&gt;0,Calculator!G105,Calculator!H105)</f>
        <v/>
      </c>
      <c r="C103" s="8">
        <f t="shared" si="4"/>
        <v>1.28</v>
      </c>
      <c r="D103" s="8">
        <f>IF(Calculator!E105="Pre-rinse spray valve",Calculator!F105,0)</f>
        <v>0</v>
      </c>
      <c r="E103" s="8">
        <f t="shared" si="5"/>
        <v>23360</v>
      </c>
      <c r="F103" s="8">
        <f t="shared" si="6"/>
        <v>0</v>
      </c>
      <c r="G103" s="14">
        <f t="shared" si="7"/>
        <v>0</v>
      </c>
      <c r="H103" s="7"/>
    </row>
    <row r="104" spans="1:8" x14ac:dyDescent="0.25">
      <c r="A104" s="8" t="str">
        <f>Calculator!D106</f>
        <v/>
      </c>
      <c r="B104" s="8" t="str">
        <f>IF(Calculator!G106&gt;0,Calculator!G106,Calculator!H106)</f>
        <v/>
      </c>
      <c r="C104" s="8">
        <f t="shared" si="4"/>
        <v>1.28</v>
      </c>
      <c r="D104" s="8">
        <f>IF(Calculator!E106="Pre-rinse spray valve",Calculator!F106,0)</f>
        <v>0</v>
      </c>
      <c r="E104" s="8">
        <f t="shared" si="5"/>
        <v>23360</v>
      </c>
      <c r="F104" s="8">
        <f t="shared" si="6"/>
        <v>0</v>
      </c>
      <c r="G104" s="14">
        <f t="shared" si="7"/>
        <v>0</v>
      </c>
      <c r="H104" s="7"/>
    </row>
    <row r="105" spans="1:8" x14ac:dyDescent="0.25">
      <c r="A105" s="8" t="str">
        <f>Calculator!D107</f>
        <v/>
      </c>
      <c r="B105" s="8" t="str">
        <f>IF(Calculator!G107&gt;0,Calculator!G107,Calculator!H107)</f>
        <v/>
      </c>
      <c r="C105" s="8">
        <f t="shared" si="4"/>
        <v>1.28</v>
      </c>
      <c r="D105" s="8">
        <f>IF(Calculator!E107="Pre-rinse spray valve",Calculator!F107,0)</f>
        <v>0</v>
      </c>
      <c r="E105" s="8">
        <f t="shared" si="5"/>
        <v>23360</v>
      </c>
      <c r="F105" s="8">
        <f t="shared" si="6"/>
        <v>0</v>
      </c>
      <c r="G105" s="14">
        <f t="shared" si="7"/>
        <v>0</v>
      </c>
      <c r="H105" s="7"/>
    </row>
    <row r="106" spans="1:8" x14ac:dyDescent="0.25">
      <c r="A106" s="8" t="str">
        <f>Calculator!D108</f>
        <v/>
      </c>
      <c r="B106" s="8" t="str">
        <f>IF(Calculator!G108&gt;0,Calculator!G108,Calculator!H108)</f>
        <v/>
      </c>
      <c r="C106" s="8">
        <f t="shared" si="4"/>
        <v>1.28</v>
      </c>
      <c r="D106" s="8">
        <f>IF(Calculator!E108="Pre-rinse spray valve",Calculator!F108,0)</f>
        <v>0</v>
      </c>
      <c r="E106" s="8">
        <f t="shared" si="5"/>
        <v>23360</v>
      </c>
      <c r="F106" s="8">
        <f t="shared" si="6"/>
        <v>0</v>
      </c>
      <c r="G106" s="14">
        <f t="shared" si="7"/>
        <v>0</v>
      </c>
      <c r="H106" s="7"/>
    </row>
    <row r="107" spans="1:8" x14ac:dyDescent="0.25">
      <c r="A107" s="8" t="str">
        <f>Calculator!D109</f>
        <v/>
      </c>
      <c r="B107" s="8" t="str">
        <f>IF(Calculator!G109&gt;0,Calculator!G109,Calculator!H109)</f>
        <v/>
      </c>
      <c r="C107" s="8">
        <f t="shared" si="4"/>
        <v>1.28</v>
      </c>
      <c r="D107" s="8">
        <f>IF(Calculator!E109="Pre-rinse spray valve",Calculator!F109,0)</f>
        <v>0</v>
      </c>
      <c r="E107" s="8">
        <f t="shared" si="5"/>
        <v>23360</v>
      </c>
      <c r="F107" s="8">
        <f t="shared" si="6"/>
        <v>0</v>
      </c>
      <c r="G107" s="14">
        <f t="shared" si="7"/>
        <v>0</v>
      </c>
      <c r="H107" s="7"/>
    </row>
    <row r="108" spans="1:8" x14ac:dyDescent="0.25">
      <c r="A108" s="8" t="str">
        <f>Calculator!D110</f>
        <v/>
      </c>
      <c r="B108" s="8" t="str">
        <f>IF(Calculator!G110&gt;0,Calculator!G110,Calculator!H110)</f>
        <v/>
      </c>
      <c r="C108" s="8">
        <f t="shared" si="4"/>
        <v>1.28</v>
      </c>
      <c r="D108" s="8">
        <f>IF(Calculator!E110="Pre-rinse spray valve",Calculator!F110,0)</f>
        <v>0</v>
      </c>
      <c r="E108" s="8">
        <f t="shared" si="5"/>
        <v>23360</v>
      </c>
      <c r="F108" s="8">
        <f t="shared" si="6"/>
        <v>0</v>
      </c>
      <c r="G108" s="14">
        <f t="shared" si="7"/>
        <v>0</v>
      </c>
      <c r="H108" s="7"/>
    </row>
    <row r="109" spans="1:8" x14ac:dyDescent="0.25">
      <c r="A109" s="8" t="str">
        <f>Calculator!D111</f>
        <v/>
      </c>
      <c r="B109" s="8" t="str">
        <f>IF(Calculator!G111&gt;0,Calculator!G111,Calculator!H111)</f>
        <v/>
      </c>
      <c r="C109" s="8">
        <f t="shared" si="4"/>
        <v>1.28</v>
      </c>
      <c r="D109" s="8">
        <f>IF(Calculator!E111="Pre-rinse spray valve",Calculator!F111,0)</f>
        <v>0</v>
      </c>
      <c r="E109" s="8">
        <f t="shared" si="5"/>
        <v>23360</v>
      </c>
      <c r="F109" s="8">
        <f t="shared" si="6"/>
        <v>0</v>
      </c>
      <c r="G109" s="14">
        <f t="shared" si="7"/>
        <v>0</v>
      </c>
      <c r="H109" s="7"/>
    </row>
    <row r="110" spans="1:8" x14ac:dyDescent="0.25">
      <c r="A110" s="8" t="str">
        <f>Calculator!D112</f>
        <v/>
      </c>
      <c r="B110" s="8" t="str">
        <f>IF(Calculator!G112&gt;0,Calculator!G112,Calculator!H112)</f>
        <v/>
      </c>
      <c r="C110" s="8">
        <f t="shared" si="4"/>
        <v>1.28</v>
      </c>
      <c r="D110" s="8">
        <f>IF(Calculator!E112="Pre-rinse spray valve",Calculator!F112,0)</f>
        <v>0</v>
      </c>
      <c r="E110" s="8">
        <f t="shared" si="5"/>
        <v>23360</v>
      </c>
      <c r="F110" s="8">
        <f t="shared" si="6"/>
        <v>0</v>
      </c>
      <c r="G110" s="14">
        <f t="shared" si="7"/>
        <v>0</v>
      </c>
      <c r="H110" s="7"/>
    </row>
    <row r="111" spans="1:8" x14ac:dyDescent="0.25">
      <c r="A111" s="8" t="str">
        <f>Calculator!D113</f>
        <v/>
      </c>
      <c r="B111" s="8" t="str">
        <f>IF(Calculator!G113&gt;0,Calculator!G113,Calculator!H113)</f>
        <v/>
      </c>
      <c r="C111" s="8">
        <f t="shared" si="4"/>
        <v>1.28</v>
      </c>
      <c r="D111" s="8">
        <f>IF(Calculator!E113="Pre-rinse spray valve",Calculator!F113,0)</f>
        <v>0</v>
      </c>
      <c r="E111" s="8">
        <f t="shared" si="5"/>
        <v>23360</v>
      </c>
      <c r="F111" s="8">
        <f t="shared" si="6"/>
        <v>0</v>
      </c>
      <c r="G111" s="14">
        <f t="shared" si="7"/>
        <v>0</v>
      </c>
      <c r="H111" s="7"/>
    </row>
    <row r="112" spans="1:8" x14ac:dyDescent="0.25">
      <c r="A112" s="8" t="str">
        <f>Calculator!D114</f>
        <v/>
      </c>
      <c r="B112" s="8" t="str">
        <f>IF(Calculator!G114&gt;0,Calculator!G114,Calculator!H114)</f>
        <v/>
      </c>
      <c r="C112" s="8">
        <f t="shared" si="4"/>
        <v>1.28</v>
      </c>
      <c r="D112" s="8">
        <f>IF(Calculator!E114="Pre-rinse spray valve",Calculator!F114,0)</f>
        <v>0</v>
      </c>
      <c r="E112" s="8">
        <f t="shared" si="5"/>
        <v>23360</v>
      </c>
      <c r="F112" s="8">
        <f t="shared" si="6"/>
        <v>0</v>
      </c>
      <c r="G112" s="14">
        <f t="shared" si="7"/>
        <v>0</v>
      </c>
      <c r="H112" s="7"/>
    </row>
    <row r="113" spans="1:8" x14ac:dyDescent="0.25">
      <c r="A113" s="8" t="str">
        <f>Calculator!D115</f>
        <v/>
      </c>
      <c r="B113" s="8" t="str">
        <f>IF(Calculator!G115&gt;0,Calculator!G115,Calculator!H115)</f>
        <v/>
      </c>
      <c r="C113" s="8">
        <f t="shared" si="4"/>
        <v>1.28</v>
      </c>
      <c r="D113" s="8">
        <f>IF(Calculator!E115="Pre-rinse spray valve",Calculator!F115,0)</f>
        <v>0</v>
      </c>
      <c r="E113" s="8">
        <f t="shared" si="5"/>
        <v>23360</v>
      </c>
      <c r="F113" s="8">
        <f t="shared" si="6"/>
        <v>0</v>
      </c>
      <c r="G113" s="14">
        <f t="shared" si="7"/>
        <v>0</v>
      </c>
      <c r="H113" s="7"/>
    </row>
    <row r="114" spans="1:8" x14ac:dyDescent="0.25">
      <c r="A114" s="8" t="str">
        <f>Calculator!D116</f>
        <v/>
      </c>
      <c r="B114" s="8" t="str">
        <f>IF(Calculator!G116&gt;0,Calculator!G116,Calculator!H116)</f>
        <v/>
      </c>
      <c r="C114" s="8">
        <f t="shared" si="4"/>
        <v>1.28</v>
      </c>
      <c r="D114" s="8">
        <f>IF(Calculator!E116="Pre-rinse spray valve",Calculator!F116,0)</f>
        <v>0</v>
      </c>
      <c r="E114" s="8">
        <f t="shared" si="5"/>
        <v>23360</v>
      </c>
      <c r="F114" s="8">
        <f t="shared" si="6"/>
        <v>0</v>
      </c>
      <c r="G114" s="14">
        <f t="shared" si="7"/>
        <v>0</v>
      </c>
      <c r="H114" s="7"/>
    </row>
    <row r="115" spans="1:8" x14ac:dyDescent="0.25">
      <c r="A115" s="8" t="str">
        <f>Calculator!D117</f>
        <v/>
      </c>
      <c r="B115" s="8" t="str">
        <f>IF(Calculator!G117&gt;0,Calculator!G117,Calculator!H117)</f>
        <v/>
      </c>
      <c r="C115" s="8">
        <f t="shared" si="4"/>
        <v>1.28</v>
      </c>
      <c r="D115" s="8">
        <f>IF(Calculator!E117="Pre-rinse spray valve",Calculator!F117,0)</f>
        <v>0</v>
      </c>
      <c r="E115" s="8">
        <f t="shared" si="5"/>
        <v>23360</v>
      </c>
      <c r="F115" s="8">
        <f t="shared" si="6"/>
        <v>0</v>
      </c>
      <c r="G115" s="14">
        <f t="shared" si="7"/>
        <v>0</v>
      </c>
      <c r="H115" s="7"/>
    </row>
    <row r="116" spans="1:8" x14ac:dyDescent="0.25">
      <c r="A116" s="8" t="str">
        <f>Calculator!D118</f>
        <v/>
      </c>
      <c r="B116" s="8" t="str">
        <f>IF(Calculator!G118&gt;0,Calculator!G118,Calculator!H118)</f>
        <v/>
      </c>
      <c r="C116" s="8">
        <f t="shared" si="4"/>
        <v>1.28</v>
      </c>
      <c r="D116" s="8">
        <f>IF(Calculator!E118="Pre-rinse spray valve",Calculator!F118,0)</f>
        <v>0</v>
      </c>
      <c r="E116" s="8">
        <f t="shared" si="5"/>
        <v>23360</v>
      </c>
      <c r="F116" s="8">
        <f t="shared" si="6"/>
        <v>0</v>
      </c>
      <c r="G116" s="14">
        <f t="shared" si="7"/>
        <v>0</v>
      </c>
      <c r="H116" s="7"/>
    </row>
    <row r="117" spans="1:8" x14ac:dyDescent="0.25">
      <c r="A117" s="8" t="str">
        <f>Calculator!D119</f>
        <v/>
      </c>
      <c r="B117" s="8" t="str">
        <f>IF(Calculator!G119&gt;0,Calculator!G119,Calculator!H119)</f>
        <v/>
      </c>
      <c r="C117" s="8">
        <f t="shared" si="4"/>
        <v>1.28</v>
      </c>
      <c r="D117" s="8">
        <f>IF(Calculator!E119="Pre-rinse spray valve",Calculator!F119,0)</f>
        <v>0</v>
      </c>
      <c r="E117" s="8">
        <f t="shared" si="5"/>
        <v>23360</v>
      </c>
      <c r="F117" s="8">
        <f t="shared" si="6"/>
        <v>0</v>
      </c>
      <c r="G117" s="14">
        <f t="shared" si="7"/>
        <v>0</v>
      </c>
      <c r="H117" s="7"/>
    </row>
    <row r="118" spans="1:8" x14ac:dyDescent="0.25">
      <c r="A118" s="8" t="str">
        <f>Calculator!D120</f>
        <v/>
      </c>
      <c r="B118" s="8" t="str">
        <f>IF(Calculator!G120&gt;0,Calculator!G120,Calculator!H120)</f>
        <v/>
      </c>
      <c r="C118" s="8">
        <f t="shared" si="4"/>
        <v>1.28</v>
      </c>
      <c r="D118" s="8">
        <f>IF(Calculator!E120="Pre-rinse spray valve",Calculator!F120,0)</f>
        <v>0</v>
      </c>
      <c r="E118" s="8">
        <f t="shared" si="5"/>
        <v>23360</v>
      </c>
      <c r="F118" s="8">
        <f t="shared" si="6"/>
        <v>0</v>
      </c>
      <c r="G118" s="14">
        <f t="shared" si="7"/>
        <v>0</v>
      </c>
      <c r="H118" s="7"/>
    </row>
    <row r="119" spans="1:8" x14ac:dyDescent="0.25">
      <c r="A119" s="8" t="str">
        <f>Calculator!D121</f>
        <v/>
      </c>
      <c r="B119" s="8" t="str">
        <f>IF(Calculator!G121&gt;0,Calculator!G121,Calculator!H121)</f>
        <v/>
      </c>
      <c r="C119" s="8">
        <f t="shared" si="4"/>
        <v>1.28</v>
      </c>
      <c r="D119" s="8">
        <f>IF(Calculator!E121="Pre-rinse spray valve",Calculator!F121,0)</f>
        <v>0</v>
      </c>
      <c r="E119" s="8">
        <f t="shared" si="5"/>
        <v>23360</v>
      </c>
      <c r="F119" s="8">
        <f t="shared" si="6"/>
        <v>0</v>
      </c>
      <c r="G119" s="14">
        <f t="shared" si="7"/>
        <v>0</v>
      </c>
      <c r="H119" s="7"/>
    </row>
    <row r="120" spans="1:8" x14ac:dyDescent="0.25">
      <c r="A120" s="8" t="str">
        <f>Calculator!D122</f>
        <v/>
      </c>
      <c r="B120" s="8" t="str">
        <f>IF(Calculator!G122&gt;0,Calculator!G122,Calculator!H122)</f>
        <v/>
      </c>
      <c r="C120" s="8">
        <f t="shared" si="4"/>
        <v>1.28</v>
      </c>
      <c r="D120" s="8">
        <f>IF(Calculator!E122="Pre-rinse spray valve",Calculator!F122,0)</f>
        <v>0</v>
      </c>
      <c r="E120" s="8">
        <f t="shared" si="5"/>
        <v>23360</v>
      </c>
      <c r="F120" s="8">
        <f t="shared" si="6"/>
        <v>0</v>
      </c>
      <c r="G120" s="14">
        <f t="shared" si="7"/>
        <v>0</v>
      </c>
      <c r="H120" s="7"/>
    </row>
    <row r="121" spans="1:8" x14ac:dyDescent="0.25">
      <c r="A121" s="8" t="str">
        <f>Calculator!D123</f>
        <v/>
      </c>
      <c r="B121" s="8" t="str">
        <f>IF(Calculator!G123&gt;0,Calculator!G123,Calculator!H123)</f>
        <v/>
      </c>
      <c r="C121" s="8">
        <f t="shared" si="4"/>
        <v>1.28</v>
      </c>
      <c r="D121" s="8">
        <f>IF(Calculator!E123="Pre-rinse spray valve",Calculator!F123,0)</f>
        <v>0</v>
      </c>
      <c r="E121" s="8">
        <f t="shared" si="5"/>
        <v>23360</v>
      </c>
      <c r="F121" s="8">
        <f t="shared" si="6"/>
        <v>0</v>
      </c>
      <c r="G121" s="14">
        <f t="shared" si="7"/>
        <v>0</v>
      </c>
      <c r="H121" s="7"/>
    </row>
    <row r="122" spans="1:8" x14ac:dyDescent="0.25">
      <c r="A122" s="8" t="str">
        <f>Calculator!D124</f>
        <v/>
      </c>
      <c r="B122" s="8" t="str">
        <f>IF(Calculator!G124&gt;0,Calculator!G124,Calculator!H124)</f>
        <v/>
      </c>
      <c r="C122" s="8">
        <f t="shared" si="4"/>
        <v>1.28</v>
      </c>
      <c r="D122" s="8">
        <f>IF(Calculator!E124="Pre-rinse spray valve",Calculator!F124,0)</f>
        <v>0</v>
      </c>
      <c r="E122" s="8">
        <f t="shared" si="5"/>
        <v>23360</v>
      </c>
      <c r="F122" s="8">
        <f t="shared" si="6"/>
        <v>0</v>
      </c>
      <c r="G122" s="14">
        <f t="shared" si="7"/>
        <v>0</v>
      </c>
      <c r="H122" s="7"/>
    </row>
    <row r="123" spans="1:8" x14ac:dyDescent="0.25">
      <c r="A123" s="8" t="str">
        <f>Calculator!D125</f>
        <v/>
      </c>
      <c r="B123" s="8" t="str">
        <f>IF(Calculator!G125&gt;0,Calculator!G125,Calculator!H125)</f>
        <v/>
      </c>
      <c r="C123" s="8">
        <f t="shared" si="4"/>
        <v>1.28</v>
      </c>
      <c r="D123" s="8">
        <f>IF(Calculator!E125="Pre-rinse spray valve",Calculator!F125,0)</f>
        <v>0</v>
      </c>
      <c r="E123" s="8">
        <f t="shared" si="5"/>
        <v>23360</v>
      </c>
      <c r="F123" s="8">
        <f t="shared" si="6"/>
        <v>0</v>
      </c>
      <c r="G123" s="14">
        <f t="shared" si="7"/>
        <v>0</v>
      </c>
      <c r="H123" s="7"/>
    </row>
    <row r="124" spans="1:8" x14ac:dyDescent="0.25">
      <c r="A124" s="8" t="str">
        <f>Calculator!D126</f>
        <v/>
      </c>
      <c r="B124" s="8" t="str">
        <f>IF(Calculator!G126&gt;0,Calculator!G126,Calculator!H126)</f>
        <v/>
      </c>
      <c r="C124" s="8">
        <f t="shared" si="4"/>
        <v>1.28</v>
      </c>
      <c r="D124" s="8">
        <f>IF(Calculator!E126="Pre-rinse spray valve",Calculator!F126,0)</f>
        <v>0</v>
      </c>
      <c r="E124" s="8">
        <f t="shared" si="5"/>
        <v>23360</v>
      </c>
      <c r="F124" s="8">
        <f t="shared" si="6"/>
        <v>0</v>
      </c>
      <c r="G124" s="14">
        <f t="shared" si="7"/>
        <v>0</v>
      </c>
      <c r="H124" s="7"/>
    </row>
    <row r="125" spans="1:8" x14ac:dyDescent="0.25">
      <c r="A125" s="8" t="str">
        <f>Calculator!D127</f>
        <v/>
      </c>
      <c r="B125" s="8" t="str">
        <f>IF(Calculator!G127&gt;0,Calculator!G127,Calculator!H127)</f>
        <v/>
      </c>
      <c r="C125" s="8">
        <f t="shared" si="4"/>
        <v>1.28</v>
      </c>
      <c r="D125" s="8">
        <f>IF(Calculator!E127="Pre-rinse spray valve",Calculator!F127,0)</f>
        <v>0</v>
      </c>
      <c r="E125" s="8">
        <f t="shared" si="5"/>
        <v>23360</v>
      </c>
      <c r="F125" s="8">
        <f t="shared" si="6"/>
        <v>0</v>
      </c>
      <c r="G125" s="14">
        <f t="shared" si="7"/>
        <v>0</v>
      </c>
      <c r="H125" s="7"/>
    </row>
    <row r="126" spans="1:8" x14ac:dyDescent="0.25">
      <c r="A126" s="8" t="str">
        <f>Calculator!D128</f>
        <v/>
      </c>
      <c r="B126" s="8" t="str">
        <f>IF(Calculator!G128&gt;0,Calculator!G128,Calculator!H128)</f>
        <v/>
      </c>
      <c r="C126" s="8">
        <f t="shared" si="4"/>
        <v>1.28</v>
      </c>
      <c r="D126" s="8">
        <f>IF(Calculator!E128="Pre-rinse spray valve",Calculator!F128,0)</f>
        <v>0</v>
      </c>
      <c r="E126" s="8">
        <f t="shared" si="5"/>
        <v>23360</v>
      </c>
      <c r="F126" s="8">
        <f t="shared" si="6"/>
        <v>0</v>
      </c>
      <c r="G126" s="14">
        <f t="shared" si="7"/>
        <v>0</v>
      </c>
      <c r="H126" s="7"/>
    </row>
    <row r="127" spans="1:8" x14ac:dyDescent="0.25">
      <c r="A127" s="8" t="str">
        <f>Calculator!D129</f>
        <v/>
      </c>
      <c r="B127" s="8" t="str">
        <f>IF(Calculator!G129&gt;0,Calculator!G129,Calculator!H129)</f>
        <v/>
      </c>
      <c r="C127" s="8">
        <f t="shared" si="4"/>
        <v>1.28</v>
      </c>
      <c r="D127" s="8">
        <f>IF(Calculator!E129="Pre-rinse spray valve",Calculator!F129,0)</f>
        <v>0</v>
      </c>
      <c r="E127" s="8">
        <f t="shared" si="5"/>
        <v>23360</v>
      </c>
      <c r="F127" s="8">
        <f t="shared" si="6"/>
        <v>0</v>
      </c>
      <c r="G127" s="14">
        <f t="shared" si="7"/>
        <v>0</v>
      </c>
      <c r="H127" s="7"/>
    </row>
    <row r="128" spans="1:8" x14ac:dyDescent="0.25">
      <c r="A128" s="8" t="str">
        <f>Calculator!D130</f>
        <v/>
      </c>
      <c r="B128" s="8" t="str">
        <f>IF(Calculator!G130&gt;0,Calculator!G130,Calculator!H130)</f>
        <v/>
      </c>
      <c r="C128" s="8">
        <f t="shared" si="4"/>
        <v>1.28</v>
      </c>
      <c r="D128" s="8">
        <f>IF(Calculator!E130="Pre-rinse spray valve",Calculator!F130,0)</f>
        <v>0</v>
      </c>
      <c r="E128" s="8">
        <f t="shared" si="5"/>
        <v>23360</v>
      </c>
      <c r="F128" s="8">
        <f t="shared" si="6"/>
        <v>0</v>
      </c>
      <c r="G128" s="14">
        <f t="shared" si="7"/>
        <v>0</v>
      </c>
      <c r="H128" s="7"/>
    </row>
    <row r="129" spans="1:8" x14ac:dyDescent="0.25">
      <c r="A129" s="8" t="str">
        <f>Calculator!D131</f>
        <v/>
      </c>
      <c r="B129" s="8" t="str">
        <f>IF(Calculator!G131&gt;0,Calculator!G131,Calculator!H131)</f>
        <v/>
      </c>
      <c r="C129" s="8">
        <f t="shared" si="4"/>
        <v>1.28</v>
      </c>
      <c r="D129" s="8">
        <f>IF(Calculator!E131="Pre-rinse spray valve",Calculator!F131,0)</f>
        <v>0</v>
      </c>
      <c r="E129" s="8">
        <f t="shared" si="5"/>
        <v>23360</v>
      </c>
      <c r="F129" s="8">
        <f t="shared" si="6"/>
        <v>0</v>
      </c>
      <c r="G129" s="14">
        <f t="shared" si="7"/>
        <v>0</v>
      </c>
      <c r="H129" s="7"/>
    </row>
    <row r="130" spans="1:8" x14ac:dyDescent="0.25">
      <c r="A130" s="8" t="str">
        <f>Calculator!D132</f>
        <v/>
      </c>
      <c r="B130" s="8" t="str">
        <f>IF(Calculator!G132&gt;0,Calculator!G132,Calculator!H132)</f>
        <v/>
      </c>
      <c r="C130" s="8">
        <f t="shared" si="4"/>
        <v>1.28</v>
      </c>
      <c r="D130" s="8">
        <f>IF(Calculator!E132="Pre-rinse spray valve",Calculator!F132,0)</f>
        <v>0</v>
      </c>
      <c r="E130" s="8">
        <f t="shared" si="5"/>
        <v>23360</v>
      </c>
      <c r="F130" s="8">
        <f t="shared" si="6"/>
        <v>0</v>
      </c>
      <c r="G130" s="14">
        <f t="shared" si="7"/>
        <v>0</v>
      </c>
      <c r="H130" s="7"/>
    </row>
    <row r="131" spans="1:8" x14ac:dyDescent="0.25">
      <c r="A131" s="8" t="str">
        <f>Calculator!D133</f>
        <v/>
      </c>
      <c r="B131" s="8" t="str">
        <f>IF(Calculator!G133&gt;0,Calculator!G133,Calculator!H133)</f>
        <v/>
      </c>
      <c r="C131" s="8">
        <f t="shared" si="4"/>
        <v>1.28</v>
      </c>
      <c r="D131" s="8">
        <f>IF(Calculator!E133="Pre-rinse spray valve",Calculator!F133,0)</f>
        <v>0</v>
      </c>
      <c r="E131" s="8">
        <f t="shared" si="5"/>
        <v>23360</v>
      </c>
      <c r="F131" s="8">
        <f t="shared" si="6"/>
        <v>0</v>
      </c>
      <c r="G131" s="14">
        <f t="shared" si="7"/>
        <v>0</v>
      </c>
      <c r="H131" s="7"/>
    </row>
    <row r="132" spans="1:8" x14ac:dyDescent="0.25">
      <c r="A132" s="8" t="str">
        <f>Calculator!D134</f>
        <v/>
      </c>
      <c r="B132" s="8" t="str">
        <f>IF(Calculator!G134&gt;0,Calculator!G134,Calculator!H134)</f>
        <v/>
      </c>
      <c r="C132" s="8">
        <f t="shared" si="4"/>
        <v>1.28</v>
      </c>
      <c r="D132" s="8">
        <f>IF(Calculator!E134="Pre-rinse spray valve",Calculator!F134,0)</f>
        <v>0</v>
      </c>
      <c r="E132" s="8">
        <f t="shared" si="5"/>
        <v>23360</v>
      </c>
      <c r="F132" s="8">
        <f t="shared" si="6"/>
        <v>0</v>
      </c>
      <c r="G132" s="14">
        <f t="shared" si="7"/>
        <v>0</v>
      </c>
      <c r="H132" s="7"/>
    </row>
    <row r="133" spans="1:8" x14ac:dyDescent="0.25">
      <c r="A133" s="8" t="str">
        <f>Calculator!D135</f>
        <v/>
      </c>
      <c r="B133" s="8" t="str">
        <f>IF(Calculator!G135&gt;0,Calculator!G135,Calculator!H135)</f>
        <v/>
      </c>
      <c r="C133" s="8">
        <f t="shared" si="4"/>
        <v>1.28</v>
      </c>
      <c r="D133" s="8">
        <f>IF(Calculator!E135="Pre-rinse spray valve",Calculator!F135,0)</f>
        <v>0</v>
      </c>
      <c r="E133" s="8">
        <f t="shared" si="5"/>
        <v>23360</v>
      </c>
      <c r="F133" s="8">
        <f t="shared" si="6"/>
        <v>0</v>
      </c>
      <c r="G133" s="14">
        <f t="shared" si="7"/>
        <v>0</v>
      </c>
      <c r="H133" s="7"/>
    </row>
    <row r="134" spans="1:8" x14ac:dyDescent="0.25">
      <c r="A134" s="8" t="str">
        <f>Calculator!D136</f>
        <v/>
      </c>
      <c r="B134" s="8" t="str">
        <f>IF(Calculator!G136&gt;0,Calculator!G136,Calculator!H136)</f>
        <v/>
      </c>
      <c r="C134" s="8">
        <f t="shared" si="4"/>
        <v>1.28</v>
      </c>
      <c r="D134" s="8">
        <f>IF(Calculator!E136="Pre-rinse spray valve",Calculator!F136,0)</f>
        <v>0</v>
      </c>
      <c r="E134" s="8">
        <f t="shared" si="5"/>
        <v>23360</v>
      </c>
      <c r="F134" s="8">
        <f t="shared" si="6"/>
        <v>0</v>
      </c>
      <c r="G134" s="14">
        <f t="shared" si="7"/>
        <v>0</v>
      </c>
      <c r="H134" s="7"/>
    </row>
    <row r="135" spans="1:8" x14ac:dyDescent="0.25">
      <c r="A135" s="8" t="str">
        <f>Calculator!D137</f>
        <v/>
      </c>
      <c r="B135" s="8" t="str">
        <f>IF(Calculator!G137&gt;0,Calculator!G137,Calculator!H137)</f>
        <v/>
      </c>
      <c r="C135" s="8">
        <f t="shared" si="4"/>
        <v>1.28</v>
      </c>
      <c r="D135" s="8">
        <f>IF(Calculator!E137="Pre-rinse spray valve",Calculator!F137,0)</f>
        <v>0</v>
      </c>
      <c r="E135" s="8">
        <f t="shared" si="5"/>
        <v>23360</v>
      </c>
      <c r="F135" s="8">
        <f t="shared" si="6"/>
        <v>0</v>
      </c>
      <c r="G135" s="14">
        <f t="shared" si="7"/>
        <v>0</v>
      </c>
      <c r="H135" s="7"/>
    </row>
    <row r="136" spans="1:8" x14ac:dyDescent="0.25">
      <c r="A136" s="8" t="str">
        <f>Calculator!D138</f>
        <v/>
      </c>
      <c r="B136" s="8" t="str">
        <f>IF(Calculator!G138&gt;0,Calculator!G138,Calculator!H138)</f>
        <v/>
      </c>
      <c r="C136" s="8">
        <f t="shared" si="4"/>
        <v>1.28</v>
      </c>
      <c r="D136" s="8">
        <f>IF(Calculator!E138="Pre-rinse spray valve",Calculator!F138,0)</f>
        <v>0</v>
      </c>
      <c r="E136" s="8">
        <f t="shared" si="5"/>
        <v>23360</v>
      </c>
      <c r="F136" s="8">
        <f t="shared" si="6"/>
        <v>0</v>
      </c>
      <c r="G136" s="14">
        <f t="shared" si="7"/>
        <v>0</v>
      </c>
      <c r="H136" s="7"/>
    </row>
    <row r="137" spans="1:8" x14ac:dyDescent="0.25">
      <c r="A137" s="8" t="str">
        <f>Calculator!D139</f>
        <v/>
      </c>
      <c r="B137" s="8" t="str">
        <f>IF(Calculator!G139&gt;0,Calculator!G139,Calculator!H139)</f>
        <v/>
      </c>
      <c r="C137" s="8">
        <f t="shared" si="4"/>
        <v>1.28</v>
      </c>
      <c r="D137" s="8">
        <f>IF(Calculator!E139="Pre-rinse spray valve",Calculator!F139,0)</f>
        <v>0</v>
      </c>
      <c r="E137" s="8">
        <f t="shared" si="5"/>
        <v>23360</v>
      </c>
      <c r="F137" s="8">
        <f t="shared" si="6"/>
        <v>0</v>
      </c>
      <c r="G137" s="14">
        <f t="shared" si="7"/>
        <v>0</v>
      </c>
      <c r="H137" s="7"/>
    </row>
    <row r="138" spans="1:8" x14ac:dyDescent="0.25">
      <c r="A138" s="8" t="str">
        <f>Calculator!D140</f>
        <v/>
      </c>
      <c r="B138" s="8" t="str">
        <f>IF(Calculator!G140&gt;0,Calculator!G140,Calculator!H140)</f>
        <v/>
      </c>
      <c r="C138" s="8">
        <f t="shared" si="4"/>
        <v>1.28</v>
      </c>
      <c r="D138" s="8">
        <f>IF(Calculator!E140="Pre-rinse spray valve",Calculator!F140,0)</f>
        <v>0</v>
      </c>
      <c r="E138" s="8">
        <f t="shared" si="5"/>
        <v>23360</v>
      </c>
      <c r="F138" s="8">
        <f t="shared" si="6"/>
        <v>0</v>
      </c>
      <c r="G138" s="14">
        <f t="shared" si="7"/>
        <v>0</v>
      </c>
      <c r="H138" s="7"/>
    </row>
    <row r="139" spans="1:8" x14ac:dyDescent="0.25">
      <c r="A139" s="8" t="str">
        <f>Calculator!D141</f>
        <v/>
      </c>
      <c r="B139" s="8" t="str">
        <f>IF(Calculator!G141&gt;0,Calculator!G141,Calculator!H141)</f>
        <v/>
      </c>
      <c r="C139" s="8">
        <f t="shared" si="4"/>
        <v>1.28</v>
      </c>
      <c r="D139" s="8">
        <f>IF(Calculator!E141="Pre-rinse spray valve",Calculator!F141,0)</f>
        <v>0</v>
      </c>
      <c r="E139" s="8">
        <f t="shared" si="5"/>
        <v>23360</v>
      </c>
      <c r="F139" s="8">
        <f t="shared" si="6"/>
        <v>0</v>
      </c>
      <c r="G139" s="14">
        <f t="shared" si="7"/>
        <v>0</v>
      </c>
      <c r="H139" s="7"/>
    </row>
    <row r="140" spans="1:8" x14ac:dyDescent="0.25">
      <c r="A140" s="8" t="str">
        <f>Calculator!D142</f>
        <v/>
      </c>
      <c r="B140" s="8" t="str">
        <f>IF(Calculator!G142&gt;0,Calculator!G142,Calculator!H142)</f>
        <v/>
      </c>
      <c r="C140" s="8">
        <f t="shared" si="4"/>
        <v>1.28</v>
      </c>
      <c r="D140" s="8">
        <f>IF(Calculator!E142="Pre-rinse spray valve",Calculator!F142,0)</f>
        <v>0</v>
      </c>
      <c r="E140" s="8">
        <f t="shared" si="5"/>
        <v>23360</v>
      </c>
      <c r="F140" s="8">
        <f t="shared" si="6"/>
        <v>0</v>
      </c>
      <c r="G140" s="14">
        <f t="shared" si="7"/>
        <v>0</v>
      </c>
      <c r="H140" s="7"/>
    </row>
    <row r="141" spans="1:8" x14ac:dyDescent="0.25">
      <c r="A141" s="8" t="str">
        <f>Calculator!D143</f>
        <v/>
      </c>
      <c r="B141" s="8" t="str">
        <f>IF(Calculator!G143&gt;0,Calculator!G143,Calculator!H143)</f>
        <v/>
      </c>
      <c r="C141" s="8">
        <f t="shared" ref="C141:C204" si="8">$B$9</f>
        <v>1.28</v>
      </c>
      <c r="D141" s="8">
        <f>IF(Calculator!E143="Pre-rinse spray valve",Calculator!F143,0)</f>
        <v>0</v>
      </c>
      <c r="E141" s="8">
        <f t="shared" ref="E141:E204" si="9">$B$8*OP_DAYS</f>
        <v>23360</v>
      </c>
      <c r="F141" s="8">
        <f t="shared" ref="F141:F204" si="10">IFERROR(B141*D141*E141/GALPERM3,0)</f>
        <v>0</v>
      </c>
      <c r="G141" s="14">
        <f t="shared" ref="G141:G204" si="11">C141*D141*E141/GALPERM3</f>
        <v>0</v>
      </c>
      <c r="H141" s="7"/>
    </row>
    <row r="142" spans="1:8" x14ac:dyDescent="0.25">
      <c r="A142" s="8" t="str">
        <f>Calculator!D144</f>
        <v/>
      </c>
      <c r="B142" s="8" t="str">
        <f>IF(Calculator!G144&gt;0,Calculator!G144,Calculator!H144)</f>
        <v/>
      </c>
      <c r="C142" s="8">
        <f t="shared" si="8"/>
        <v>1.28</v>
      </c>
      <c r="D142" s="8">
        <f>IF(Calculator!E144="Pre-rinse spray valve",Calculator!F144,0)</f>
        <v>0</v>
      </c>
      <c r="E142" s="8">
        <f t="shared" si="9"/>
        <v>23360</v>
      </c>
      <c r="F142" s="8">
        <f t="shared" si="10"/>
        <v>0</v>
      </c>
      <c r="G142" s="14">
        <f t="shared" si="11"/>
        <v>0</v>
      </c>
      <c r="H142" s="7"/>
    </row>
    <row r="143" spans="1:8" x14ac:dyDescent="0.25">
      <c r="A143" s="8" t="str">
        <f>Calculator!D145</f>
        <v/>
      </c>
      <c r="B143" s="8" t="str">
        <f>IF(Calculator!G145&gt;0,Calculator!G145,Calculator!H145)</f>
        <v/>
      </c>
      <c r="C143" s="8">
        <f t="shared" si="8"/>
        <v>1.28</v>
      </c>
      <c r="D143" s="8">
        <f>IF(Calculator!E145="Pre-rinse spray valve",Calculator!F145,0)</f>
        <v>0</v>
      </c>
      <c r="E143" s="8">
        <f t="shared" si="9"/>
        <v>23360</v>
      </c>
      <c r="F143" s="8">
        <f t="shared" si="10"/>
        <v>0</v>
      </c>
      <c r="G143" s="14">
        <f t="shared" si="11"/>
        <v>0</v>
      </c>
      <c r="H143" s="7"/>
    </row>
    <row r="144" spans="1:8" x14ac:dyDescent="0.25">
      <c r="A144" s="8" t="str">
        <f>Calculator!D146</f>
        <v/>
      </c>
      <c r="B144" s="8" t="str">
        <f>IF(Calculator!G146&gt;0,Calculator!G146,Calculator!H146)</f>
        <v/>
      </c>
      <c r="C144" s="8">
        <f t="shared" si="8"/>
        <v>1.28</v>
      </c>
      <c r="D144" s="8">
        <f>IF(Calculator!E146="Pre-rinse spray valve",Calculator!F146,0)</f>
        <v>0</v>
      </c>
      <c r="E144" s="8">
        <f t="shared" si="9"/>
        <v>23360</v>
      </c>
      <c r="F144" s="8">
        <f t="shared" si="10"/>
        <v>0</v>
      </c>
      <c r="G144" s="14">
        <f t="shared" si="11"/>
        <v>0</v>
      </c>
      <c r="H144" s="7"/>
    </row>
    <row r="145" spans="1:8" x14ac:dyDescent="0.25">
      <c r="A145" s="8" t="str">
        <f>Calculator!D147</f>
        <v/>
      </c>
      <c r="B145" s="8" t="str">
        <f>IF(Calculator!G147&gt;0,Calculator!G147,Calculator!H147)</f>
        <v/>
      </c>
      <c r="C145" s="8">
        <f t="shared" si="8"/>
        <v>1.28</v>
      </c>
      <c r="D145" s="8">
        <f>IF(Calculator!E147="Pre-rinse spray valve",Calculator!F147,0)</f>
        <v>0</v>
      </c>
      <c r="E145" s="8">
        <f t="shared" si="9"/>
        <v>23360</v>
      </c>
      <c r="F145" s="8">
        <f t="shared" si="10"/>
        <v>0</v>
      </c>
      <c r="G145" s="14">
        <f t="shared" si="11"/>
        <v>0</v>
      </c>
      <c r="H145" s="7"/>
    </row>
    <row r="146" spans="1:8" x14ac:dyDescent="0.25">
      <c r="A146" s="8" t="str">
        <f>Calculator!D148</f>
        <v/>
      </c>
      <c r="B146" s="8" t="str">
        <f>IF(Calculator!G148&gt;0,Calculator!G148,Calculator!H148)</f>
        <v/>
      </c>
      <c r="C146" s="8">
        <f t="shared" si="8"/>
        <v>1.28</v>
      </c>
      <c r="D146" s="8">
        <f>IF(Calculator!E148="Pre-rinse spray valve",Calculator!F148,0)</f>
        <v>0</v>
      </c>
      <c r="E146" s="8">
        <f t="shared" si="9"/>
        <v>23360</v>
      </c>
      <c r="F146" s="8">
        <f t="shared" si="10"/>
        <v>0</v>
      </c>
      <c r="G146" s="14">
        <f t="shared" si="11"/>
        <v>0</v>
      </c>
      <c r="H146" s="7"/>
    </row>
    <row r="147" spans="1:8" x14ac:dyDescent="0.25">
      <c r="A147" s="8" t="str">
        <f>Calculator!D149</f>
        <v/>
      </c>
      <c r="B147" s="8" t="str">
        <f>IF(Calculator!G149&gt;0,Calculator!G149,Calculator!H149)</f>
        <v/>
      </c>
      <c r="C147" s="8">
        <f t="shared" si="8"/>
        <v>1.28</v>
      </c>
      <c r="D147" s="8">
        <f>IF(Calculator!E149="Pre-rinse spray valve",Calculator!F149,0)</f>
        <v>0</v>
      </c>
      <c r="E147" s="8">
        <f t="shared" si="9"/>
        <v>23360</v>
      </c>
      <c r="F147" s="8">
        <f t="shared" si="10"/>
        <v>0</v>
      </c>
      <c r="G147" s="14">
        <f t="shared" si="11"/>
        <v>0</v>
      </c>
      <c r="H147" s="7"/>
    </row>
    <row r="148" spans="1:8" x14ac:dyDescent="0.25">
      <c r="A148" s="8" t="str">
        <f>Calculator!D150</f>
        <v/>
      </c>
      <c r="B148" s="8" t="str">
        <f>IF(Calculator!G150&gt;0,Calculator!G150,Calculator!H150)</f>
        <v/>
      </c>
      <c r="C148" s="8">
        <f t="shared" si="8"/>
        <v>1.28</v>
      </c>
      <c r="D148" s="8">
        <f>IF(Calculator!E150="Pre-rinse spray valve",Calculator!F150,0)</f>
        <v>0</v>
      </c>
      <c r="E148" s="8">
        <f t="shared" si="9"/>
        <v>23360</v>
      </c>
      <c r="F148" s="8">
        <f t="shared" si="10"/>
        <v>0</v>
      </c>
      <c r="G148" s="14">
        <f t="shared" si="11"/>
        <v>0</v>
      </c>
      <c r="H148" s="7"/>
    </row>
    <row r="149" spans="1:8" x14ac:dyDescent="0.25">
      <c r="A149" s="8" t="str">
        <f>Calculator!D151</f>
        <v/>
      </c>
      <c r="B149" s="8" t="str">
        <f>IF(Calculator!G151&gt;0,Calculator!G151,Calculator!H151)</f>
        <v/>
      </c>
      <c r="C149" s="8">
        <f t="shared" si="8"/>
        <v>1.28</v>
      </c>
      <c r="D149" s="8">
        <f>IF(Calculator!E151="Pre-rinse spray valve",Calculator!F151,0)</f>
        <v>0</v>
      </c>
      <c r="E149" s="8">
        <f t="shared" si="9"/>
        <v>23360</v>
      </c>
      <c r="F149" s="8">
        <f t="shared" si="10"/>
        <v>0</v>
      </c>
      <c r="G149" s="14">
        <f t="shared" si="11"/>
        <v>0</v>
      </c>
      <c r="H149" s="7"/>
    </row>
    <row r="150" spans="1:8" x14ac:dyDescent="0.25">
      <c r="A150" s="8" t="str">
        <f>Calculator!D152</f>
        <v/>
      </c>
      <c r="B150" s="8" t="str">
        <f>IF(Calculator!G152&gt;0,Calculator!G152,Calculator!H152)</f>
        <v/>
      </c>
      <c r="C150" s="8">
        <f t="shared" si="8"/>
        <v>1.28</v>
      </c>
      <c r="D150" s="8">
        <f>IF(Calculator!E152="Pre-rinse spray valve",Calculator!F152,0)</f>
        <v>0</v>
      </c>
      <c r="E150" s="8">
        <f t="shared" si="9"/>
        <v>23360</v>
      </c>
      <c r="F150" s="8">
        <f t="shared" si="10"/>
        <v>0</v>
      </c>
      <c r="G150" s="14">
        <f t="shared" si="11"/>
        <v>0</v>
      </c>
      <c r="H150" s="7"/>
    </row>
    <row r="151" spans="1:8" x14ac:dyDescent="0.25">
      <c r="A151" s="8" t="str">
        <f>Calculator!D153</f>
        <v/>
      </c>
      <c r="B151" s="8" t="str">
        <f>IF(Calculator!G153&gt;0,Calculator!G153,Calculator!H153)</f>
        <v/>
      </c>
      <c r="C151" s="8">
        <f t="shared" si="8"/>
        <v>1.28</v>
      </c>
      <c r="D151" s="8">
        <f>IF(Calculator!E153="Pre-rinse spray valve",Calculator!F153,0)</f>
        <v>0</v>
      </c>
      <c r="E151" s="8">
        <f t="shared" si="9"/>
        <v>23360</v>
      </c>
      <c r="F151" s="8">
        <f t="shared" si="10"/>
        <v>0</v>
      </c>
      <c r="G151" s="14">
        <f t="shared" si="11"/>
        <v>0</v>
      </c>
      <c r="H151" s="7"/>
    </row>
    <row r="152" spans="1:8" x14ac:dyDescent="0.25">
      <c r="A152" s="8" t="str">
        <f>Calculator!D154</f>
        <v/>
      </c>
      <c r="B152" s="8" t="str">
        <f>IF(Calculator!G154&gt;0,Calculator!G154,Calculator!H154)</f>
        <v/>
      </c>
      <c r="C152" s="8">
        <f t="shared" si="8"/>
        <v>1.28</v>
      </c>
      <c r="D152" s="8">
        <f>IF(Calculator!E154="Pre-rinse spray valve",Calculator!F154,0)</f>
        <v>0</v>
      </c>
      <c r="E152" s="8">
        <f t="shared" si="9"/>
        <v>23360</v>
      </c>
      <c r="F152" s="8">
        <f t="shared" si="10"/>
        <v>0</v>
      </c>
      <c r="G152" s="14">
        <f t="shared" si="11"/>
        <v>0</v>
      </c>
      <c r="H152" s="7"/>
    </row>
    <row r="153" spans="1:8" x14ac:dyDescent="0.25">
      <c r="A153" s="8" t="str">
        <f>Calculator!D155</f>
        <v/>
      </c>
      <c r="B153" s="8" t="str">
        <f>IF(Calculator!G155&gt;0,Calculator!G155,Calculator!H155)</f>
        <v/>
      </c>
      <c r="C153" s="8">
        <f t="shared" si="8"/>
        <v>1.28</v>
      </c>
      <c r="D153" s="8">
        <f>IF(Calculator!E155="Pre-rinse spray valve",Calculator!F155,0)</f>
        <v>0</v>
      </c>
      <c r="E153" s="8">
        <f t="shared" si="9"/>
        <v>23360</v>
      </c>
      <c r="F153" s="8">
        <f t="shared" si="10"/>
        <v>0</v>
      </c>
      <c r="G153" s="14">
        <f t="shared" si="11"/>
        <v>0</v>
      </c>
      <c r="H153" s="7"/>
    </row>
    <row r="154" spans="1:8" x14ac:dyDescent="0.25">
      <c r="A154" s="8" t="str">
        <f>Calculator!D156</f>
        <v/>
      </c>
      <c r="B154" s="8" t="str">
        <f>IF(Calculator!G156&gt;0,Calculator!G156,Calculator!H156)</f>
        <v/>
      </c>
      <c r="C154" s="8">
        <f t="shared" si="8"/>
        <v>1.28</v>
      </c>
      <c r="D154" s="8">
        <f>IF(Calculator!E156="Pre-rinse spray valve",Calculator!F156,0)</f>
        <v>0</v>
      </c>
      <c r="E154" s="8">
        <f t="shared" si="9"/>
        <v>23360</v>
      </c>
      <c r="F154" s="8">
        <f t="shared" si="10"/>
        <v>0</v>
      </c>
      <c r="G154" s="14">
        <f t="shared" si="11"/>
        <v>0</v>
      </c>
      <c r="H154" s="7"/>
    </row>
    <row r="155" spans="1:8" x14ac:dyDescent="0.25">
      <c r="A155" s="8" t="str">
        <f>Calculator!D157</f>
        <v/>
      </c>
      <c r="B155" s="8" t="str">
        <f>IF(Calculator!G157&gt;0,Calculator!G157,Calculator!H157)</f>
        <v/>
      </c>
      <c r="C155" s="8">
        <f t="shared" si="8"/>
        <v>1.28</v>
      </c>
      <c r="D155" s="8">
        <f>IF(Calculator!E157="Pre-rinse spray valve",Calculator!F157,0)</f>
        <v>0</v>
      </c>
      <c r="E155" s="8">
        <f t="shared" si="9"/>
        <v>23360</v>
      </c>
      <c r="F155" s="8">
        <f t="shared" si="10"/>
        <v>0</v>
      </c>
      <c r="G155" s="14">
        <f t="shared" si="11"/>
        <v>0</v>
      </c>
      <c r="H155" s="7"/>
    </row>
    <row r="156" spans="1:8" x14ac:dyDescent="0.25">
      <c r="A156" s="8" t="str">
        <f>Calculator!D158</f>
        <v/>
      </c>
      <c r="B156" s="8" t="str">
        <f>IF(Calculator!G158&gt;0,Calculator!G158,Calculator!H158)</f>
        <v/>
      </c>
      <c r="C156" s="8">
        <f t="shared" si="8"/>
        <v>1.28</v>
      </c>
      <c r="D156" s="8">
        <f>IF(Calculator!E158="Pre-rinse spray valve",Calculator!F158,0)</f>
        <v>0</v>
      </c>
      <c r="E156" s="8">
        <f t="shared" si="9"/>
        <v>23360</v>
      </c>
      <c r="F156" s="8">
        <f t="shared" si="10"/>
        <v>0</v>
      </c>
      <c r="G156" s="14">
        <f t="shared" si="11"/>
        <v>0</v>
      </c>
      <c r="H156" s="7"/>
    </row>
    <row r="157" spans="1:8" x14ac:dyDescent="0.25">
      <c r="A157" s="8" t="str">
        <f>Calculator!D159</f>
        <v/>
      </c>
      <c r="B157" s="8" t="str">
        <f>IF(Calculator!G159&gt;0,Calculator!G159,Calculator!H159)</f>
        <v/>
      </c>
      <c r="C157" s="8">
        <f t="shared" si="8"/>
        <v>1.28</v>
      </c>
      <c r="D157" s="8">
        <f>IF(Calculator!E159="Pre-rinse spray valve",Calculator!F159,0)</f>
        <v>0</v>
      </c>
      <c r="E157" s="8">
        <f t="shared" si="9"/>
        <v>23360</v>
      </c>
      <c r="F157" s="8">
        <f t="shared" si="10"/>
        <v>0</v>
      </c>
      <c r="G157" s="14">
        <f t="shared" si="11"/>
        <v>0</v>
      </c>
      <c r="H157" s="7"/>
    </row>
    <row r="158" spans="1:8" x14ac:dyDescent="0.25">
      <c r="A158" s="8" t="str">
        <f>Calculator!D160</f>
        <v/>
      </c>
      <c r="B158" s="8" t="str">
        <f>IF(Calculator!G160&gt;0,Calculator!G160,Calculator!H160)</f>
        <v/>
      </c>
      <c r="C158" s="8">
        <f t="shared" si="8"/>
        <v>1.28</v>
      </c>
      <c r="D158" s="8">
        <f>IF(Calculator!E160="Pre-rinse spray valve",Calculator!F160,0)</f>
        <v>0</v>
      </c>
      <c r="E158" s="8">
        <f t="shared" si="9"/>
        <v>23360</v>
      </c>
      <c r="F158" s="8">
        <f t="shared" si="10"/>
        <v>0</v>
      </c>
      <c r="G158" s="14">
        <f t="shared" si="11"/>
        <v>0</v>
      </c>
      <c r="H158" s="7"/>
    </row>
    <row r="159" spans="1:8" x14ac:dyDescent="0.25">
      <c r="A159" s="8" t="str">
        <f>Calculator!D161</f>
        <v/>
      </c>
      <c r="B159" s="8" t="str">
        <f>IF(Calculator!G161&gt;0,Calculator!G161,Calculator!H161)</f>
        <v/>
      </c>
      <c r="C159" s="8">
        <f t="shared" si="8"/>
        <v>1.28</v>
      </c>
      <c r="D159" s="8">
        <f>IF(Calculator!E161="Pre-rinse spray valve",Calculator!F161,0)</f>
        <v>0</v>
      </c>
      <c r="E159" s="8">
        <f t="shared" si="9"/>
        <v>23360</v>
      </c>
      <c r="F159" s="8">
        <f t="shared" si="10"/>
        <v>0</v>
      </c>
      <c r="G159" s="14">
        <f t="shared" si="11"/>
        <v>0</v>
      </c>
      <c r="H159" s="7"/>
    </row>
    <row r="160" spans="1:8" x14ac:dyDescent="0.25">
      <c r="A160" s="8" t="str">
        <f>Calculator!D162</f>
        <v/>
      </c>
      <c r="B160" s="8" t="str">
        <f>IF(Calculator!G162&gt;0,Calculator!G162,Calculator!H162)</f>
        <v/>
      </c>
      <c r="C160" s="8">
        <f t="shared" si="8"/>
        <v>1.28</v>
      </c>
      <c r="D160" s="8">
        <f>IF(Calculator!E162="Pre-rinse spray valve",Calculator!F162,0)</f>
        <v>0</v>
      </c>
      <c r="E160" s="8">
        <f t="shared" si="9"/>
        <v>23360</v>
      </c>
      <c r="F160" s="8">
        <f t="shared" si="10"/>
        <v>0</v>
      </c>
      <c r="G160" s="14">
        <f t="shared" si="11"/>
        <v>0</v>
      </c>
      <c r="H160" s="7"/>
    </row>
    <row r="161" spans="1:8" x14ac:dyDescent="0.25">
      <c r="A161" s="8" t="str">
        <f>Calculator!D163</f>
        <v/>
      </c>
      <c r="B161" s="8" t="str">
        <f>IF(Calculator!G163&gt;0,Calculator!G163,Calculator!H163)</f>
        <v/>
      </c>
      <c r="C161" s="8">
        <f t="shared" si="8"/>
        <v>1.28</v>
      </c>
      <c r="D161" s="8">
        <f>IF(Calculator!E163="Pre-rinse spray valve",Calculator!F163,0)</f>
        <v>0</v>
      </c>
      <c r="E161" s="8">
        <f t="shared" si="9"/>
        <v>23360</v>
      </c>
      <c r="F161" s="8">
        <f t="shared" si="10"/>
        <v>0</v>
      </c>
      <c r="G161" s="14">
        <f t="shared" si="11"/>
        <v>0</v>
      </c>
      <c r="H161" s="7"/>
    </row>
    <row r="162" spans="1:8" x14ac:dyDescent="0.25">
      <c r="A162" s="8" t="str">
        <f>Calculator!D164</f>
        <v/>
      </c>
      <c r="B162" s="8" t="str">
        <f>IF(Calculator!G164&gt;0,Calculator!G164,Calculator!H164)</f>
        <v/>
      </c>
      <c r="C162" s="8">
        <f t="shared" si="8"/>
        <v>1.28</v>
      </c>
      <c r="D162" s="8">
        <f>IF(Calculator!E164="Pre-rinse spray valve",Calculator!F164,0)</f>
        <v>0</v>
      </c>
      <c r="E162" s="8">
        <f t="shared" si="9"/>
        <v>23360</v>
      </c>
      <c r="F162" s="8">
        <f t="shared" si="10"/>
        <v>0</v>
      </c>
      <c r="G162" s="14">
        <f t="shared" si="11"/>
        <v>0</v>
      </c>
      <c r="H162" s="7"/>
    </row>
    <row r="163" spans="1:8" x14ac:dyDescent="0.25">
      <c r="A163" s="8" t="str">
        <f>Calculator!D165</f>
        <v/>
      </c>
      <c r="B163" s="8" t="str">
        <f>IF(Calculator!G165&gt;0,Calculator!G165,Calculator!H165)</f>
        <v/>
      </c>
      <c r="C163" s="8">
        <f t="shared" si="8"/>
        <v>1.28</v>
      </c>
      <c r="D163" s="8">
        <f>IF(Calculator!E165="Pre-rinse spray valve",Calculator!F165,0)</f>
        <v>0</v>
      </c>
      <c r="E163" s="8">
        <f t="shared" si="9"/>
        <v>23360</v>
      </c>
      <c r="F163" s="8">
        <f t="shared" si="10"/>
        <v>0</v>
      </c>
      <c r="G163" s="14">
        <f t="shared" si="11"/>
        <v>0</v>
      </c>
      <c r="H163" s="7"/>
    </row>
    <row r="164" spans="1:8" x14ac:dyDescent="0.25">
      <c r="A164" s="8" t="str">
        <f>Calculator!D166</f>
        <v/>
      </c>
      <c r="B164" s="8" t="str">
        <f>IF(Calculator!G166&gt;0,Calculator!G166,Calculator!H166)</f>
        <v/>
      </c>
      <c r="C164" s="8">
        <f t="shared" si="8"/>
        <v>1.28</v>
      </c>
      <c r="D164" s="8">
        <f>IF(Calculator!E166="Pre-rinse spray valve",Calculator!F166,0)</f>
        <v>0</v>
      </c>
      <c r="E164" s="8">
        <f t="shared" si="9"/>
        <v>23360</v>
      </c>
      <c r="F164" s="8">
        <f t="shared" si="10"/>
        <v>0</v>
      </c>
      <c r="G164" s="14">
        <f t="shared" si="11"/>
        <v>0</v>
      </c>
      <c r="H164" s="7"/>
    </row>
    <row r="165" spans="1:8" x14ac:dyDescent="0.25">
      <c r="A165" s="8" t="str">
        <f>Calculator!D167</f>
        <v/>
      </c>
      <c r="B165" s="8" t="str">
        <f>IF(Calculator!G167&gt;0,Calculator!G167,Calculator!H167)</f>
        <v/>
      </c>
      <c r="C165" s="8">
        <f t="shared" si="8"/>
        <v>1.28</v>
      </c>
      <c r="D165" s="8">
        <f>IF(Calculator!E167="Pre-rinse spray valve",Calculator!F167,0)</f>
        <v>0</v>
      </c>
      <c r="E165" s="8">
        <f t="shared" si="9"/>
        <v>23360</v>
      </c>
      <c r="F165" s="8">
        <f t="shared" si="10"/>
        <v>0</v>
      </c>
      <c r="G165" s="14">
        <f t="shared" si="11"/>
        <v>0</v>
      </c>
      <c r="H165" s="7"/>
    </row>
    <row r="166" spans="1:8" x14ac:dyDescent="0.25">
      <c r="A166" s="8" t="str">
        <f>Calculator!D168</f>
        <v/>
      </c>
      <c r="B166" s="8" t="str">
        <f>IF(Calculator!G168&gt;0,Calculator!G168,Calculator!H168)</f>
        <v/>
      </c>
      <c r="C166" s="8">
        <f t="shared" si="8"/>
        <v>1.28</v>
      </c>
      <c r="D166" s="8">
        <f>IF(Calculator!E168="Pre-rinse spray valve",Calculator!F168,0)</f>
        <v>0</v>
      </c>
      <c r="E166" s="8">
        <f t="shared" si="9"/>
        <v>23360</v>
      </c>
      <c r="F166" s="8">
        <f t="shared" si="10"/>
        <v>0</v>
      </c>
      <c r="G166" s="14">
        <f t="shared" si="11"/>
        <v>0</v>
      </c>
      <c r="H166" s="7"/>
    </row>
    <row r="167" spans="1:8" x14ac:dyDescent="0.25">
      <c r="A167" s="8" t="str">
        <f>Calculator!D169</f>
        <v/>
      </c>
      <c r="B167" s="8" t="str">
        <f>IF(Calculator!G169&gt;0,Calculator!G169,Calculator!H169)</f>
        <v/>
      </c>
      <c r="C167" s="8">
        <f t="shared" si="8"/>
        <v>1.28</v>
      </c>
      <c r="D167" s="8">
        <f>IF(Calculator!E169="Pre-rinse spray valve",Calculator!F169,0)</f>
        <v>0</v>
      </c>
      <c r="E167" s="8">
        <f t="shared" si="9"/>
        <v>23360</v>
      </c>
      <c r="F167" s="8">
        <f t="shared" si="10"/>
        <v>0</v>
      </c>
      <c r="G167" s="14">
        <f t="shared" si="11"/>
        <v>0</v>
      </c>
      <c r="H167" s="7"/>
    </row>
    <row r="168" spans="1:8" x14ac:dyDescent="0.25">
      <c r="A168" s="8" t="str">
        <f>Calculator!D170</f>
        <v/>
      </c>
      <c r="B168" s="8" t="str">
        <f>IF(Calculator!G170&gt;0,Calculator!G170,Calculator!H170)</f>
        <v/>
      </c>
      <c r="C168" s="8">
        <f t="shared" si="8"/>
        <v>1.28</v>
      </c>
      <c r="D168" s="8">
        <f>IF(Calculator!E170="Pre-rinse spray valve",Calculator!F170,0)</f>
        <v>0</v>
      </c>
      <c r="E168" s="8">
        <f t="shared" si="9"/>
        <v>23360</v>
      </c>
      <c r="F168" s="8">
        <f t="shared" si="10"/>
        <v>0</v>
      </c>
      <c r="G168" s="14">
        <f t="shared" si="11"/>
        <v>0</v>
      </c>
      <c r="H168" s="7"/>
    </row>
    <row r="169" spans="1:8" x14ac:dyDescent="0.25">
      <c r="A169" s="8" t="str">
        <f>Calculator!D171</f>
        <v/>
      </c>
      <c r="B169" s="8" t="str">
        <f>IF(Calculator!G171&gt;0,Calculator!G171,Calculator!H171)</f>
        <v/>
      </c>
      <c r="C169" s="8">
        <f t="shared" si="8"/>
        <v>1.28</v>
      </c>
      <c r="D169" s="8">
        <f>IF(Calculator!E171="Pre-rinse spray valve",Calculator!F171,0)</f>
        <v>0</v>
      </c>
      <c r="E169" s="8">
        <f t="shared" si="9"/>
        <v>23360</v>
      </c>
      <c r="F169" s="8">
        <f t="shared" si="10"/>
        <v>0</v>
      </c>
      <c r="G169" s="14">
        <f t="shared" si="11"/>
        <v>0</v>
      </c>
      <c r="H169" s="7"/>
    </row>
    <row r="170" spans="1:8" x14ac:dyDescent="0.25">
      <c r="A170" s="8" t="str">
        <f>Calculator!D172</f>
        <v/>
      </c>
      <c r="B170" s="8" t="str">
        <f>IF(Calculator!G172&gt;0,Calculator!G172,Calculator!H172)</f>
        <v/>
      </c>
      <c r="C170" s="8">
        <f t="shared" si="8"/>
        <v>1.28</v>
      </c>
      <c r="D170" s="8">
        <f>IF(Calculator!E172="Pre-rinse spray valve",Calculator!F172,0)</f>
        <v>0</v>
      </c>
      <c r="E170" s="8">
        <f t="shared" si="9"/>
        <v>23360</v>
      </c>
      <c r="F170" s="8">
        <f t="shared" si="10"/>
        <v>0</v>
      </c>
      <c r="G170" s="14">
        <f t="shared" si="11"/>
        <v>0</v>
      </c>
      <c r="H170" s="7"/>
    </row>
    <row r="171" spans="1:8" x14ac:dyDescent="0.25">
      <c r="A171" s="8" t="str">
        <f>Calculator!D173</f>
        <v/>
      </c>
      <c r="B171" s="8" t="str">
        <f>IF(Calculator!G173&gt;0,Calculator!G173,Calculator!H173)</f>
        <v/>
      </c>
      <c r="C171" s="8">
        <f t="shared" si="8"/>
        <v>1.28</v>
      </c>
      <c r="D171" s="8">
        <f>IF(Calculator!E173="Pre-rinse spray valve",Calculator!F173,0)</f>
        <v>0</v>
      </c>
      <c r="E171" s="8">
        <f t="shared" si="9"/>
        <v>23360</v>
      </c>
      <c r="F171" s="8">
        <f t="shared" si="10"/>
        <v>0</v>
      </c>
      <c r="G171" s="14">
        <f t="shared" si="11"/>
        <v>0</v>
      </c>
      <c r="H171" s="7"/>
    </row>
    <row r="172" spans="1:8" x14ac:dyDescent="0.25">
      <c r="A172" s="8" t="str">
        <f>Calculator!D174</f>
        <v/>
      </c>
      <c r="B172" s="8" t="str">
        <f>IF(Calculator!G174&gt;0,Calculator!G174,Calculator!H174)</f>
        <v/>
      </c>
      <c r="C172" s="8">
        <f t="shared" si="8"/>
        <v>1.28</v>
      </c>
      <c r="D172" s="8">
        <f>IF(Calculator!E174="Pre-rinse spray valve",Calculator!F174,0)</f>
        <v>0</v>
      </c>
      <c r="E172" s="8">
        <f t="shared" si="9"/>
        <v>23360</v>
      </c>
      <c r="F172" s="8">
        <f t="shared" si="10"/>
        <v>0</v>
      </c>
      <c r="G172" s="14">
        <f t="shared" si="11"/>
        <v>0</v>
      </c>
      <c r="H172" s="7"/>
    </row>
    <row r="173" spans="1:8" x14ac:dyDescent="0.25">
      <c r="A173" s="8" t="str">
        <f>Calculator!D175</f>
        <v/>
      </c>
      <c r="B173" s="8" t="str">
        <f>IF(Calculator!G175&gt;0,Calculator!G175,Calculator!H175)</f>
        <v/>
      </c>
      <c r="C173" s="8">
        <f t="shared" si="8"/>
        <v>1.28</v>
      </c>
      <c r="D173" s="8">
        <f>IF(Calculator!E175="Pre-rinse spray valve",Calculator!F175,0)</f>
        <v>0</v>
      </c>
      <c r="E173" s="8">
        <f t="shared" si="9"/>
        <v>23360</v>
      </c>
      <c r="F173" s="8">
        <f t="shared" si="10"/>
        <v>0</v>
      </c>
      <c r="G173" s="14">
        <f t="shared" si="11"/>
        <v>0</v>
      </c>
      <c r="H173" s="7"/>
    </row>
    <row r="174" spans="1:8" x14ac:dyDescent="0.25">
      <c r="A174" s="8" t="str">
        <f>Calculator!D176</f>
        <v/>
      </c>
      <c r="B174" s="8" t="str">
        <f>IF(Calculator!G176&gt;0,Calculator!G176,Calculator!H176)</f>
        <v/>
      </c>
      <c r="C174" s="8">
        <f t="shared" si="8"/>
        <v>1.28</v>
      </c>
      <c r="D174" s="8">
        <f>IF(Calculator!E176="Pre-rinse spray valve",Calculator!F176,0)</f>
        <v>0</v>
      </c>
      <c r="E174" s="8">
        <f t="shared" si="9"/>
        <v>23360</v>
      </c>
      <c r="F174" s="8">
        <f t="shared" si="10"/>
        <v>0</v>
      </c>
      <c r="G174" s="14">
        <f t="shared" si="11"/>
        <v>0</v>
      </c>
      <c r="H174" s="7"/>
    </row>
    <row r="175" spans="1:8" x14ac:dyDescent="0.25">
      <c r="A175" s="8" t="str">
        <f>Calculator!D177</f>
        <v/>
      </c>
      <c r="B175" s="8" t="str">
        <f>IF(Calculator!G177&gt;0,Calculator!G177,Calculator!H177)</f>
        <v/>
      </c>
      <c r="C175" s="8">
        <f t="shared" si="8"/>
        <v>1.28</v>
      </c>
      <c r="D175" s="8">
        <f>IF(Calculator!E177="Pre-rinse spray valve",Calculator!F177,0)</f>
        <v>0</v>
      </c>
      <c r="E175" s="8">
        <f t="shared" si="9"/>
        <v>23360</v>
      </c>
      <c r="F175" s="8">
        <f t="shared" si="10"/>
        <v>0</v>
      </c>
      <c r="G175" s="14">
        <f t="shared" si="11"/>
        <v>0</v>
      </c>
      <c r="H175" s="7"/>
    </row>
    <row r="176" spans="1:8" x14ac:dyDescent="0.25">
      <c r="A176" s="8" t="str">
        <f>Calculator!D178</f>
        <v/>
      </c>
      <c r="B176" s="8" t="str">
        <f>IF(Calculator!G178&gt;0,Calculator!G178,Calculator!H178)</f>
        <v/>
      </c>
      <c r="C176" s="8">
        <f t="shared" si="8"/>
        <v>1.28</v>
      </c>
      <c r="D176" s="8">
        <f>IF(Calculator!E178="Pre-rinse spray valve",Calculator!F178,0)</f>
        <v>0</v>
      </c>
      <c r="E176" s="8">
        <f t="shared" si="9"/>
        <v>23360</v>
      </c>
      <c r="F176" s="8">
        <f t="shared" si="10"/>
        <v>0</v>
      </c>
      <c r="G176" s="14">
        <f t="shared" si="11"/>
        <v>0</v>
      </c>
      <c r="H176" s="7"/>
    </row>
    <row r="177" spans="1:8" x14ac:dyDescent="0.25">
      <c r="A177" s="8" t="str">
        <f>Calculator!D179</f>
        <v/>
      </c>
      <c r="B177" s="8" t="str">
        <f>IF(Calculator!G179&gt;0,Calculator!G179,Calculator!H179)</f>
        <v/>
      </c>
      <c r="C177" s="8">
        <f t="shared" si="8"/>
        <v>1.28</v>
      </c>
      <c r="D177" s="8">
        <f>IF(Calculator!E179="Pre-rinse spray valve",Calculator!F179,0)</f>
        <v>0</v>
      </c>
      <c r="E177" s="8">
        <f t="shared" si="9"/>
        <v>23360</v>
      </c>
      <c r="F177" s="8">
        <f t="shared" si="10"/>
        <v>0</v>
      </c>
      <c r="G177" s="14">
        <f t="shared" si="11"/>
        <v>0</v>
      </c>
      <c r="H177" s="7"/>
    </row>
    <row r="178" spans="1:8" x14ac:dyDescent="0.25">
      <c r="A178" s="8" t="str">
        <f>Calculator!D180</f>
        <v/>
      </c>
      <c r="B178" s="8" t="str">
        <f>IF(Calculator!G180&gt;0,Calculator!G180,Calculator!H180)</f>
        <v/>
      </c>
      <c r="C178" s="8">
        <f t="shared" si="8"/>
        <v>1.28</v>
      </c>
      <c r="D178" s="8">
        <f>IF(Calculator!E180="Pre-rinse spray valve",Calculator!F180,0)</f>
        <v>0</v>
      </c>
      <c r="E178" s="8">
        <f t="shared" si="9"/>
        <v>23360</v>
      </c>
      <c r="F178" s="8">
        <f t="shared" si="10"/>
        <v>0</v>
      </c>
      <c r="G178" s="14">
        <f t="shared" si="11"/>
        <v>0</v>
      </c>
      <c r="H178" s="7"/>
    </row>
    <row r="179" spans="1:8" x14ac:dyDescent="0.25">
      <c r="A179" s="8" t="str">
        <f>Calculator!D181</f>
        <v/>
      </c>
      <c r="B179" s="8" t="str">
        <f>IF(Calculator!G181&gt;0,Calculator!G181,Calculator!H181)</f>
        <v/>
      </c>
      <c r="C179" s="8">
        <f t="shared" si="8"/>
        <v>1.28</v>
      </c>
      <c r="D179" s="8">
        <f>IF(Calculator!E181="Pre-rinse spray valve",Calculator!F181,0)</f>
        <v>0</v>
      </c>
      <c r="E179" s="8">
        <f t="shared" si="9"/>
        <v>23360</v>
      </c>
      <c r="F179" s="8">
        <f t="shared" si="10"/>
        <v>0</v>
      </c>
      <c r="G179" s="14">
        <f t="shared" si="11"/>
        <v>0</v>
      </c>
      <c r="H179" s="7"/>
    </row>
    <row r="180" spans="1:8" x14ac:dyDescent="0.25">
      <c r="A180" s="8" t="str">
        <f>Calculator!D182</f>
        <v/>
      </c>
      <c r="B180" s="8" t="str">
        <f>IF(Calculator!G182&gt;0,Calculator!G182,Calculator!H182)</f>
        <v/>
      </c>
      <c r="C180" s="8">
        <f t="shared" si="8"/>
        <v>1.28</v>
      </c>
      <c r="D180" s="8">
        <f>IF(Calculator!E182="Pre-rinse spray valve",Calculator!F182,0)</f>
        <v>0</v>
      </c>
      <c r="E180" s="8">
        <f t="shared" si="9"/>
        <v>23360</v>
      </c>
      <c r="F180" s="8">
        <f t="shared" si="10"/>
        <v>0</v>
      </c>
      <c r="G180" s="14">
        <f t="shared" si="11"/>
        <v>0</v>
      </c>
      <c r="H180" s="7"/>
    </row>
    <row r="181" spans="1:8" x14ac:dyDescent="0.25">
      <c r="A181" s="8" t="str">
        <f>Calculator!D183</f>
        <v/>
      </c>
      <c r="B181" s="8" t="str">
        <f>IF(Calculator!G183&gt;0,Calculator!G183,Calculator!H183)</f>
        <v/>
      </c>
      <c r="C181" s="8">
        <f t="shared" si="8"/>
        <v>1.28</v>
      </c>
      <c r="D181" s="8">
        <f>IF(Calculator!E183="Pre-rinse spray valve",Calculator!F183,0)</f>
        <v>0</v>
      </c>
      <c r="E181" s="8">
        <f t="shared" si="9"/>
        <v>23360</v>
      </c>
      <c r="F181" s="8">
        <f t="shared" si="10"/>
        <v>0</v>
      </c>
      <c r="G181" s="14">
        <f t="shared" si="11"/>
        <v>0</v>
      </c>
      <c r="H181" s="7"/>
    </row>
    <row r="182" spans="1:8" x14ac:dyDescent="0.25">
      <c r="A182" s="8" t="str">
        <f>Calculator!D184</f>
        <v/>
      </c>
      <c r="B182" s="8" t="str">
        <f>IF(Calculator!G184&gt;0,Calculator!G184,Calculator!H184)</f>
        <v/>
      </c>
      <c r="C182" s="8">
        <f t="shared" si="8"/>
        <v>1.28</v>
      </c>
      <c r="D182" s="8">
        <f>IF(Calculator!E184="Pre-rinse spray valve",Calculator!F184,0)</f>
        <v>0</v>
      </c>
      <c r="E182" s="8">
        <f t="shared" si="9"/>
        <v>23360</v>
      </c>
      <c r="F182" s="8">
        <f t="shared" si="10"/>
        <v>0</v>
      </c>
      <c r="G182" s="14">
        <f t="shared" si="11"/>
        <v>0</v>
      </c>
      <c r="H182" s="7"/>
    </row>
    <row r="183" spans="1:8" x14ac:dyDescent="0.25">
      <c r="A183" s="8" t="str">
        <f>Calculator!D185</f>
        <v/>
      </c>
      <c r="B183" s="8" t="str">
        <f>IF(Calculator!G185&gt;0,Calculator!G185,Calculator!H185)</f>
        <v/>
      </c>
      <c r="C183" s="8">
        <f t="shared" si="8"/>
        <v>1.28</v>
      </c>
      <c r="D183" s="8">
        <f>IF(Calculator!E185="Pre-rinse spray valve",Calculator!F185,0)</f>
        <v>0</v>
      </c>
      <c r="E183" s="8">
        <f t="shared" si="9"/>
        <v>23360</v>
      </c>
      <c r="F183" s="8">
        <f t="shared" si="10"/>
        <v>0</v>
      </c>
      <c r="G183" s="14">
        <f t="shared" si="11"/>
        <v>0</v>
      </c>
      <c r="H183" s="7"/>
    </row>
    <row r="184" spans="1:8" x14ac:dyDescent="0.25">
      <c r="A184" s="8" t="str">
        <f>Calculator!D186</f>
        <v/>
      </c>
      <c r="B184" s="8" t="str">
        <f>IF(Calculator!G186&gt;0,Calculator!G186,Calculator!H186)</f>
        <v/>
      </c>
      <c r="C184" s="8">
        <f t="shared" si="8"/>
        <v>1.28</v>
      </c>
      <c r="D184" s="8">
        <f>IF(Calculator!E186="Pre-rinse spray valve",Calculator!F186,0)</f>
        <v>0</v>
      </c>
      <c r="E184" s="8">
        <f t="shared" si="9"/>
        <v>23360</v>
      </c>
      <c r="F184" s="8">
        <f t="shared" si="10"/>
        <v>0</v>
      </c>
      <c r="G184" s="14">
        <f t="shared" si="11"/>
        <v>0</v>
      </c>
      <c r="H184" s="7"/>
    </row>
    <row r="185" spans="1:8" x14ac:dyDescent="0.25">
      <c r="A185" s="8" t="str">
        <f>Calculator!D187</f>
        <v/>
      </c>
      <c r="B185" s="8" t="str">
        <f>IF(Calculator!G187&gt;0,Calculator!G187,Calculator!H187)</f>
        <v/>
      </c>
      <c r="C185" s="8">
        <f t="shared" si="8"/>
        <v>1.28</v>
      </c>
      <c r="D185" s="8">
        <f>IF(Calculator!E187="Pre-rinse spray valve",Calculator!F187,0)</f>
        <v>0</v>
      </c>
      <c r="E185" s="8">
        <f t="shared" si="9"/>
        <v>23360</v>
      </c>
      <c r="F185" s="8">
        <f t="shared" si="10"/>
        <v>0</v>
      </c>
      <c r="G185" s="14">
        <f t="shared" si="11"/>
        <v>0</v>
      </c>
      <c r="H185" s="7"/>
    </row>
    <row r="186" spans="1:8" x14ac:dyDescent="0.25">
      <c r="A186" s="8" t="str">
        <f>Calculator!D188</f>
        <v/>
      </c>
      <c r="B186" s="8" t="str">
        <f>IF(Calculator!G188&gt;0,Calculator!G188,Calculator!H188)</f>
        <v/>
      </c>
      <c r="C186" s="8">
        <f t="shared" si="8"/>
        <v>1.28</v>
      </c>
      <c r="D186" s="8">
        <f>IF(Calculator!E188="Pre-rinse spray valve",Calculator!F188,0)</f>
        <v>0</v>
      </c>
      <c r="E186" s="8">
        <f t="shared" si="9"/>
        <v>23360</v>
      </c>
      <c r="F186" s="8">
        <f t="shared" si="10"/>
        <v>0</v>
      </c>
      <c r="G186" s="14">
        <f t="shared" si="11"/>
        <v>0</v>
      </c>
      <c r="H186" s="7"/>
    </row>
    <row r="187" spans="1:8" x14ac:dyDescent="0.25">
      <c r="A187" s="8" t="str">
        <f>Calculator!D189</f>
        <v/>
      </c>
      <c r="B187" s="8" t="str">
        <f>IF(Calculator!G189&gt;0,Calculator!G189,Calculator!H189)</f>
        <v/>
      </c>
      <c r="C187" s="8">
        <f t="shared" si="8"/>
        <v>1.28</v>
      </c>
      <c r="D187" s="8">
        <f>IF(Calculator!E189="Pre-rinse spray valve",Calculator!F189,0)</f>
        <v>0</v>
      </c>
      <c r="E187" s="8">
        <f t="shared" si="9"/>
        <v>23360</v>
      </c>
      <c r="F187" s="8">
        <f t="shared" si="10"/>
        <v>0</v>
      </c>
      <c r="G187" s="14">
        <f t="shared" si="11"/>
        <v>0</v>
      </c>
      <c r="H187" s="7"/>
    </row>
    <row r="188" spans="1:8" x14ac:dyDescent="0.25">
      <c r="A188" s="8" t="str">
        <f>Calculator!D190</f>
        <v/>
      </c>
      <c r="B188" s="8" t="str">
        <f>IF(Calculator!G190&gt;0,Calculator!G190,Calculator!H190)</f>
        <v/>
      </c>
      <c r="C188" s="8">
        <f t="shared" si="8"/>
        <v>1.28</v>
      </c>
      <c r="D188" s="8">
        <f>IF(Calculator!E190="Pre-rinse spray valve",Calculator!F190,0)</f>
        <v>0</v>
      </c>
      <c r="E188" s="8">
        <f t="shared" si="9"/>
        <v>23360</v>
      </c>
      <c r="F188" s="8">
        <f t="shared" si="10"/>
        <v>0</v>
      </c>
      <c r="G188" s="14">
        <f t="shared" si="11"/>
        <v>0</v>
      </c>
      <c r="H188" s="7"/>
    </row>
    <row r="189" spans="1:8" x14ac:dyDescent="0.25">
      <c r="A189" s="8" t="str">
        <f>Calculator!D191</f>
        <v/>
      </c>
      <c r="B189" s="8" t="str">
        <f>IF(Calculator!G191&gt;0,Calculator!G191,Calculator!H191)</f>
        <v/>
      </c>
      <c r="C189" s="8">
        <f t="shared" si="8"/>
        <v>1.28</v>
      </c>
      <c r="D189" s="8">
        <f>IF(Calculator!E191="Pre-rinse spray valve",Calculator!F191,0)</f>
        <v>0</v>
      </c>
      <c r="E189" s="8">
        <f t="shared" si="9"/>
        <v>23360</v>
      </c>
      <c r="F189" s="8">
        <f t="shared" si="10"/>
        <v>0</v>
      </c>
      <c r="G189" s="14">
        <f t="shared" si="11"/>
        <v>0</v>
      </c>
      <c r="H189" s="7"/>
    </row>
    <row r="190" spans="1:8" x14ac:dyDescent="0.25">
      <c r="A190" s="8" t="str">
        <f>Calculator!D192</f>
        <v/>
      </c>
      <c r="B190" s="8" t="str">
        <f>IF(Calculator!G192&gt;0,Calculator!G192,Calculator!H192)</f>
        <v/>
      </c>
      <c r="C190" s="8">
        <f t="shared" si="8"/>
        <v>1.28</v>
      </c>
      <c r="D190" s="8">
        <f>IF(Calculator!E192="Pre-rinse spray valve",Calculator!F192,0)</f>
        <v>0</v>
      </c>
      <c r="E190" s="8">
        <f t="shared" si="9"/>
        <v>23360</v>
      </c>
      <c r="F190" s="8">
        <f t="shared" si="10"/>
        <v>0</v>
      </c>
      <c r="G190" s="14">
        <f t="shared" si="11"/>
        <v>0</v>
      </c>
      <c r="H190" s="7"/>
    </row>
    <row r="191" spans="1:8" x14ac:dyDescent="0.25">
      <c r="A191" s="8" t="str">
        <f>Calculator!D193</f>
        <v/>
      </c>
      <c r="B191" s="8" t="str">
        <f>IF(Calculator!G193&gt;0,Calculator!G193,Calculator!H193)</f>
        <v/>
      </c>
      <c r="C191" s="8">
        <f t="shared" si="8"/>
        <v>1.28</v>
      </c>
      <c r="D191" s="8">
        <f>IF(Calculator!E193="Pre-rinse spray valve",Calculator!F193,0)</f>
        <v>0</v>
      </c>
      <c r="E191" s="8">
        <f t="shared" si="9"/>
        <v>23360</v>
      </c>
      <c r="F191" s="8">
        <f t="shared" si="10"/>
        <v>0</v>
      </c>
      <c r="G191" s="14">
        <f t="shared" si="11"/>
        <v>0</v>
      </c>
      <c r="H191" s="7"/>
    </row>
    <row r="192" spans="1:8" x14ac:dyDescent="0.25">
      <c r="A192" s="8" t="str">
        <f>Calculator!D194</f>
        <v/>
      </c>
      <c r="B192" s="8" t="str">
        <f>IF(Calculator!G194&gt;0,Calculator!G194,Calculator!H194)</f>
        <v/>
      </c>
      <c r="C192" s="8">
        <f t="shared" si="8"/>
        <v>1.28</v>
      </c>
      <c r="D192" s="8">
        <f>IF(Calculator!E194="Pre-rinse spray valve",Calculator!F194,0)</f>
        <v>0</v>
      </c>
      <c r="E192" s="8">
        <f t="shared" si="9"/>
        <v>23360</v>
      </c>
      <c r="F192" s="8">
        <f t="shared" si="10"/>
        <v>0</v>
      </c>
      <c r="G192" s="14">
        <f t="shared" si="11"/>
        <v>0</v>
      </c>
      <c r="H192" s="7"/>
    </row>
    <row r="193" spans="1:8" x14ac:dyDescent="0.25">
      <c r="A193" s="8" t="str">
        <f>Calculator!D195</f>
        <v/>
      </c>
      <c r="B193" s="8" t="str">
        <f>IF(Calculator!G195&gt;0,Calculator!G195,Calculator!H195)</f>
        <v/>
      </c>
      <c r="C193" s="8">
        <f t="shared" si="8"/>
        <v>1.28</v>
      </c>
      <c r="D193" s="8">
        <f>IF(Calculator!E195="Pre-rinse spray valve",Calculator!F195,0)</f>
        <v>0</v>
      </c>
      <c r="E193" s="8">
        <f t="shared" si="9"/>
        <v>23360</v>
      </c>
      <c r="F193" s="8">
        <f t="shared" si="10"/>
        <v>0</v>
      </c>
      <c r="G193" s="14">
        <f t="shared" si="11"/>
        <v>0</v>
      </c>
      <c r="H193" s="7"/>
    </row>
    <row r="194" spans="1:8" x14ac:dyDescent="0.25">
      <c r="A194" s="8" t="str">
        <f>Calculator!D196</f>
        <v/>
      </c>
      <c r="B194" s="8" t="str">
        <f>IF(Calculator!G196&gt;0,Calculator!G196,Calculator!H196)</f>
        <v/>
      </c>
      <c r="C194" s="8">
        <f t="shared" si="8"/>
        <v>1.28</v>
      </c>
      <c r="D194" s="8">
        <f>IF(Calculator!E196="Pre-rinse spray valve",Calculator!F196,0)</f>
        <v>0</v>
      </c>
      <c r="E194" s="8">
        <f t="shared" si="9"/>
        <v>23360</v>
      </c>
      <c r="F194" s="8">
        <f t="shared" si="10"/>
        <v>0</v>
      </c>
      <c r="G194" s="14">
        <f t="shared" si="11"/>
        <v>0</v>
      </c>
      <c r="H194" s="7"/>
    </row>
    <row r="195" spans="1:8" x14ac:dyDescent="0.25">
      <c r="A195" s="8" t="str">
        <f>Calculator!D197</f>
        <v/>
      </c>
      <c r="B195" s="8" t="str">
        <f>IF(Calculator!G197&gt;0,Calculator!G197,Calculator!H197)</f>
        <v/>
      </c>
      <c r="C195" s="8">
        <f t="shared" si="8"/>
        <v>1.28</v>
      </c>
      <c r="D195" s="8">
        <f>IF(Calculator!E197="Pre-rinse spray valve",Calculator!F197,0)</f>
        <v>0</v>
      </c>
      <c r="E195" s="8">
        <f t="shared" si="9"/>
        <v>23360</v>
      </c>
      <c r="F195" s="8">
        <f t="shared" si="10"/>
        <v>0</v>
      </c>
      <c r="G195" s="14">
        <f t="shared" si="11"/>
        <v>0</v>
      </c>
      <c r="H195" s="7"/>
    </row>
    <row r="196" spans="1:8" x14ac:dyDescent="0.25">
      <c r="A196" s="8" t="str">
        <f>Calculator!D198</f>
        <v/>
      </c>
      <c r="B196" s="8" t="str">
        <f>IF(Calculator!G198&gt;0,Calculator!G198,Calculator!H198)</f>
        <v/>
      </c>
      <c r="C196" s="8">
        <f t="shared" si="8"/>
        <v>1.28</v>
      </c>
      <c r="D196" s="8">
        <f>IF(Calculator!E198="Pre-rinse spray valve",Calculator!F198,0)</f>
        <v>0</v>
      </c>
      <c r="E196" s="8">
        <f t="shared" si="9"/>
        <v>23360</v>
      </c>
      <c r="F196" s="8">
        <f t="shared" si="10"/>
        <v>0</v>
      </c>
      <c r="G196" s="14">
        <f t="shared" si="11"/>
        <v>0</v>
      </c>
      <c r="H196" s="7"/>
    </row>
    <row r="197" spans="1:8" x14ac:dyDescent="0.25">
      <c r="A197" s="8" t="str">
        <f>Calculator!D199</f>
        <v/>
      </c>
      <c r="B197" s="8" t="str">
        <f>IF(Calculator!G199&gt;0,Calculator!G199,Calculator!H199)</f>
        <v/>
      </c>
      <c r="C197" s="8">
        <f t="shared" si="8"/>
        <v>1.28</v>
      </c>
      <c r="D197" s="8">
        <f>IF(Calculator!E199="Pre-rinse spray valve",Calculator!F199,0)</f>
        <v>0</v>
      </c>
      <c r="E197" s="8">
        <f t="shared" si="9"/>
        <v>23360</v>
      </c>
      <c r="F197" s="8">
        <f t="shared" si="10"/>
        <v>0</v>
      </c>
      <c r="G197" s="14">
        <f t="shared" si="11"/>
        <v>0</v>
      </c>
      <c r="H197" s="7"/>
    </row>
    <row r="198" spans="1:8" x14ac:dyDescent="0.25">
      <c r="A198" s="8" t="str">
        <f>Calculator!D200</f>
        <v/>
      </c>
      <c r="B198" s="8" t="str">
        <f>IF(Calculator!G200&gt;0,Calculator!G200,Calculator!H200)</f>
        <v/>
      </c>
      <c r="C198" s="8">
        <f t="shared" si="8"/>
        <v>1.28</v>
      </c>
      <c r="D198" s="8">
        <f>IF(Calculator!E200="Pre-rinse spray valve",Calculator!F200,0)</f>
        <v>0</v>
      </c>
      <c r="E198" s="8">
        <f t="shared" si="9"/>
        <v>23360</v>
      </c>
      <c r="F198" s="8">
        <f t="shared" si="10"/>
        <v>0</v>
      </c>
      <c r="G198" s="14">
        <f t="shared" si="11"/>
        <v>0</v>
      </c>
      <c r="H198" s="7"/>
    </row>
    <row r="199" spans="1:8" x14ac:dyDescent="0.25">
      <c r="A199" s="8" t="str">
        <f>Calculator!D201</f>
        <v/>
      </c>
      <c r="B199" s="8" t="str">
        <f>IF(Calculator!G201&gt;0,Calculator!G201,Calculator!H201)</f>
        <v/>
      </c>
      <c r="C199" s="8">
        <f t="shared" si="8"/>
        <v>1.28</v>
      </c>
      <c r="D199" s="8">
        <f>IF(Calculator!E201="Pre-rinse spray valve",Calculator!F201,0)</f>
        <v>0</v>
      </c>
      <c r="E199" s="8">
        <f t="shared" si="9"/>
        <v>23360</v>
      </c>
      <c r="F199" s="8">
        <f t="shared" si="10"/>
        <v>0</v>
      </c>
      <c r="G199" s="14">
        <f t="shared" si="11"/>
        <v>0</v>
      </c>
      <c r="H199" s="7"/>
    </row>
    <row r="200" spans="1:8" x14ac:dyDescent="0.25">
      <c r="A200" s="8" t="str">
        <f>Calculator!D202</f>
        <v/>
      </c>
      <c r="B200" s="8" t="str">
        <f>IF(Calculator!G202&gt;0,Calculator!G202,Calculator!H202)</f>
        <v/>
      </c>
      <c r="C200" s="8">
        <f t="shared" si="8"/>
        <v>1.28</v>
      </c>
      <c r="D200" s="8">
        <f>IF(Calculator!E202="Pre-rinse spray valve",Calculator!F202,0)</f>
        <v>0</v>
      </c>
      <c r="E200" s="8">
        <f t="shared" si="9"/>
        <v>23360</v>
      </c>
      <c r="F200" s="8">
        <f t="shared" si="10"/>
        <v>0</v>
      </c>
      <c r="G200" s="14">
        <f t="shared" si="11"/>
        <v>0</v>
      </c>
      <c r="H200" s="7"/>
    </row>
    <row r="201" spans="1:8" x14ac:dyDescent="0.25">
      <c r="A201" s="8" t="str">
        <f>Calculator!D203</f>
        <v/>
      </c>
      <c r="B201" s="8" t="str">
        <f>IF(Calculator!G203&gt;0,Calculator!G203,Calculator!H203)</f>
        <v/>
      </c>
      <c r="C201" s="8">
        <f t="shared" si="8"/>
        <v>1.28</v>
      </c>
      <c r="D201" s="8">
        <f>IF(Calculator!E203="Pre-rinse spray valve",Calculator!F203,0)</f>
        <v>0</v>
      </c>
      <c r="E201" s="8">
        <f t="shared" si="9"/>
        <v>23360</v>
      </c>
      <c r="F201" s="8">
        <f t="shared" si="10"/>
        <v>0</v>
      </c>
      <c r="G201" s="14">
        <f t="shared" si="11"/>
        <v>0</v>
      </c>
      <c r="H201" s="7"/>
    </row>
    <row r="202" spans="1:8" x14ac:dyDescent="0.25">
      <c r="A202" s="8" t="str">
        <f>Calculator!D204</f>
        <v/>
      </c>
      <c r="B202" s="8" t="str">
        <f>IF(Calculator!G204&gt;0,Calculator!G204,Calculator!H204)</f>
        <v/>
      </c>
      <c r="C202" s="8">
        <f t="shared" si="8"/>
        <v>1.28</v>
      </c>
      <c r="D202" s="8">
        <f>IF(Calculator!E204="Pre-rinse spray valve",Calculator!F204,0)</f>
        <v>0</v>
      </c>
      <c r="E202" s="8">
        <f t="shared" si="9"/>
        <v>23360</v>
      </c>
      <c r="F202" s="8">
        <f t="shared" si="10"/>
        <v>0</v>
      </c>
      <c r="G202" s="14">
        <f t="shared" si="11"/>
        <v>0</v>
      </c>
      <c r="H202" s="7"/>
    </row>
    <row r="203" spans="1:8" x14ac:dyDescent="0.25">
      <c r="A203" s="8" t="str">
        <f>Calculator!D205</f>
        <v/>
      </c>
      <c r="B203" s="8" t="str">
        <f>IF(Calculator!G205&gt;0,Calculator!G205,Calculator!H205)</f>
        <v/>
      </c>
      <c r="C203" s="8">
        <f t="shared" si="8"/>
        <v>1.28</v>
      </c>
      <c r="D203" s="8">
        <f>IF(Calculator!E205="Pre-rinse spray valve",Calculator!F205,0)</f>
        <v>0</v>
      </c>
      <c r="E203" s="8">
        <f t="shared" si="9"/>
        <v>23360</v>
      </c>
      <c r="F203" s="8">
        <f t="shared" si="10"/>
        <v>0</v>
      </c>
      <c r="G203" s="14">
        <f t="shared" si="11"/>
        <v>0</v>
      </c>
      <c r="H203" s="7"/>
    </row>
    <row r="204" spans="1:8" x14ac:dyDescent="0.25">
      <c r="A204" s="8" t="str">
        <f>Calculator!D206</f>
        <v/>
      </c>
      <c r="B204" s="8" t="str">
        <f>IF(Calculator!G206&gt;0,Calculator!G206,Calculator!H206)</f>
        <v/>
      </c>
      <c r="C204" s="8">
        <f t="shared" si="8"/>
        <v>1.28</v>
      </c>
      <c r="D204" s="8">
        <f>IF(Calculator!E206="Pre-rinse spray valve",Calculator!F206,0)</f>
        <v>0</v>
      </c>
      <c r="E204" s="8">
        <f t="shared" si="9"/>
        <v>23360</v>
      </c>
      <c r="F204" s="8">
        <f t="shared" si="10"/>
        <v>0</v>
      </c>
      <c r="G204" s="14">
        <f t="shared" si="11"/>
        <v>0</v>
      </c>
      <c r="H204" s="7"/>
    </row>
    <row r="205" spans="1:8" x14ac:dyDescent="0.25">
      <c r="A205" s="8" t="str">
        <f>Calculator!D207</f>
        <v/>
      </c>
      <c r="B205" s="8" t="str">
        <f>IF(Calculator!G207&gt;0,Calculator!G207,Calculator!H207)</f>
        <v/>
      </c>
      <c r="C205" s="8">
        <f t="shared" ref="C205:C213" si="12">$B$9</f>
        <v>1.28</v>
      </c>
      <c r="D205" s="8">
        <f>IF(Calculator!E207="Pre-rinse spray valve",Calculator!F207,0)</f>
        <v>0</v>
      </c>
      <c r="E205" s="8">
        <f t="shared" ref="E205:E213" si="13">$B$8*OP_DAYS</f>
        <v>23360</v>
      </c>
      <c r="F205" s="8">
        <f t="shared" ref="F205:F213" si="14">IFERROR(B205*D205*E205/GALPERM3,0)</f>
        <v>0</v>
      </c>
      <c r="G205" s="14">
        <f t="shared" ref="G205:G213" si="15">C205*D205*E205/GALPERM3</f>
        <v>0</v>
      </c>
      <c r="H205" s="7"/>
    </row>
    <row r="206" spans="1:8" x14ac:dyDescent="0.25">
      <c r="A206" s="8" t="str">
        <f>Calculator!D208</f>
        <v/>
      </c>
      <c r="B206" s="8" t="str">
        <f>IF(Calculator!G208&gt;0,Calculator!G208,Calculator!H208)</f>
        <v/>
      </c>
      <c r="C206" s="8">
        <f t="shared" si="12"/>
        <v>1.28</v>
      </c>
      <c r="D206" s="8">
        <f>IF(Calculator!E208="Pre-rinse spray valve",Calculator!F208,0)</f>
        <v>0</v>
      </c>
      <c r="E206" s="8">
        <f t="shared" si="13"/>
        <v>23360</v>
      </c>
      <c r="F206" s="8">
        <f t="shared" si="14"/>
        <v>0</v>
      </c>
      <c r="G206" s="14">
        <f t="shared" si="15"/>
        <v>0</v>
      </c>
      <c r="H206" s="7"/>
    </row>
    <row r="207" spans="1:8" x14ac:dyDescent="0.25">
      <c r="A207" s="8" t="str">
        <f>Calculator!D209</f>
        <v/>
      </c>
      <c r="B207" s="8" t="str">
        <f>IF(Calculator!G209&gt;0,Calculator!G209,Calculator!H209)</f>
        <v/>
      </c>
      <c r="C207" s="8">
        <f t="shared" si="12"/>
        <v>1.28</v>
      </c>
      <c r="D207" s="8">
        <f>IF(Calculator!E209="Pre-rinse spray valve",Calculator!F209,0)</f>
        <v>0</v>
      </c>
      <c r="E207" s="8">
        <f t="shared" si="13"/>
        <v>23360</v>
      </c>
      <c r="F207" s="8">
        <f t="shared" si="14"/>
        <v>0</v>
      </c>
      <c r="G207" s="14">
        <f t="shared" si="15"/>
        <v>0</v>
      </c>
      <c r="H207" s="7"/>
    </row>
    <row r="208" spans="1:8" x14ac:dyDescent="0.25">
      <c r="A208" s="8" t="str">
        <f>Calculator!D210</f>
        <v/>
      </c>
      <c r="B208" s="8" t="str">
        <f>IF(Calculator!G210&gt;0,Calculator!G210,Calculator!H210)</f>
        <v/>
      </c>
      <c r="C208" s="8">
        <f t="shared" si="12"/>
        <v>1.28</v>
      </c>
      <c r="D208" s="8">
        <f>IF(Calculator!E210="Pre-rinse spray valve",Calculator!F210,0)</f>
        <v>0</v>
      </c>
      <c r="E208" s="8">
        <f t="shared" si="13"/>
        <v>23360</v>
      </c>
      <c r="F208" s="8">
        <f t="shared" si="14"/>
        <v>0</v>
      </c>
      <c r="G208" s="14">
        <f t="shared" si="15"/>
        <v>0</v>
      </c>
      <c r="H208" s="7"/>
    </row>
    <row r="209" spans="1:8" x14ac:dyDescent="0.25">
      <c r="A209" s="8" t="str">
        <f>Calculator!D211</f>
        <v/>
      </c>
      <c r="B209" s="8" t="str">
        <f>IF(Calculator!G211&gt;0,Calculator!G211,Calculator!H211)</f>
        <v/>
      </c>
      <c r="C209" s="8">
        <f t="shared" si="12"/>
        <v>1.28</v>
      </c>
      <c r="D209" s="8">
        <f>IF(Calculator!E211="Pre-rinse spray valve",Calculator!F211,0)</f>
        <v>0</v>
      </c>
      <c r="E209" s="8">
        <f t="shared" si="13"/>
        <v>23360</v>
      </c>
      <c r="F209" s="8">
        <f t="shared" si="14"/>
        <v>0</v>
      </c>
      <c r="G209" s="14">
        <f t="shared" si="15"/>
        <v>0</v>
      </c>
      <c r="H209" s="7"/>
    </row>
    <row r="210" spans="1:8" x14ac:dyDescent="0.25">
      <c r="A210" s="8" t="str">
        <f>Calculator!D212</f>
        <v/>
      </c>
      <c r="B210" s="8" t="str">
        <f>IF(Calculator!G212&gt;0,Calculator!G212,Calculator!H212)</f>
        <v/>
      </c>
      <c r="C210" s="8">
        <f t="shared" si="12"/>
        <v>1.28</v>
      </c>
      <c r="D210" s="8">
        <f>IF(Calculator!E212="Pre-rinse spray valve",Calculator!F212,0)</f>
        <v>0</v>
      </c>
      <c r="E210" s="8">
        <f t="shared" si="13"/>
        <v>23360</v>
      </c>
      <c r="F210" s="8">
        <f t="shared" si="14"/>
        <v>0</v>
      </c>
      <c r="G210" s="14">
        <f t="shared" si="15"/>
        <v>0</v>
      </c>
      <c r="H210" s="7"/>
    </row>
    <row r="211" spans="1:8" x14ac:dyDescent="0.25">
      <c r="A211" s="8" t="str">
        <f>Calculator!D213</f>
        <v/>
      </c>
      <c r="B211" s="8" t="str">
        <f>IF(Calculator!G213&gt;0,Calculator!G213,Calculator!H213)</f>
        <v/>
      </c>
      <c r="C211" s="8">
        <f t="shared" si="12"/>
        <v>1.28</v>
      </c>
      <c r="D211" s="8">
        <f>IF(Calculator!E213="Pre-rinse spray valve",Calculator!F213,0)</f>
        <v>0</v>
      </c>
      <c r="E211" s="8">
        <f t="shared" si="13"/>
        <v>23360</v>
      </c>
      <c r="F211" s="8">
        <f t="shared" si="14"/>
        <v>0</v>
      </c>
      <c r="G211" s="14">
        <f t="shared" si="15"/>
        <v>0</v>
      </c>
      <c r="H211" s="7"/>
    </row>
    <row r="212" spans="1:8" x14ac:dyDescent="0.25">
      <c r="A212" s="8" t="str">
        <f>Calculator!D214</f>
        <v/>
      </c>
      <c r="B212" s="8" t="str">
        <f>IF(Calculator!G214&gt;0,Calculator!G214,Calculator!H214)</f>
        <v/>
      </c>
      <c r="C212" s="8">
        <f t="shared" si="12"/>
        <v>1.28</v>
      </c>
      <c r="D212" s="8">
        <f>IF(Calculator!E214="Pre-rinse spray valve",Calculator!F214,0)</f>
        <v>0</v>
      </c>
      <c r="E212" s="8">
        <f t="shared" si="13"/>
        <v>23360</v>
      </c>
      <c r="F212" s="8">
        <f t="shared" si="14"/>
        <v>0</v>
      </c>
      <c r="G212" s="14">
        <f t="shared" si="15"/>
        <v>0</v>
      </c>
      <c r="H212" s="7"/>
    </row>
    <row r="213" spans="1:8" x14ac:dyDescent="0.25">
      <c r="A213" s="8" t="str">
        <f>Calculator!D215</f>
        <v/>
      </c>
      <c r="B213" s="8" t="str">
        <f>IF(Calculator!G215&gt;0,Calculator!G215,Calculator!H215)</f>
        <v/>
      </c>
      <c r="C213" s="8">
        <f t="shared" si="12"/>
        <v>1.28</v>
      </c>
      <c r="D213" s="8">
        <f>IF(Calculator!E215="Pre-rinse spray valve",Calculator!F215,0)</f>
        <v>0</v>
      </c>
      <c r="E213" s="8">
        <f t="shared" si="13"/>
        <v>23360</v>
      </c>
      <c r="F213" s="8">
        <f t="shared" si="14"/>
        <v>0</v>
      </c>
      <c r="G213" s="14">
        <f t="shared" si="15"/>
        <v>0</v>
      </c>
      <c r="H213" s="7"/>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6E5B3D-A83C-4586-8AA7-08F16308279C}">
  <sheetPr>
    <tabColor rgb="FF005588"/>
  </sheetPr>
  <dimension ref="A1:J213"/>
  <sheetViews>
    <sheetView workbookViewId="0">
      <selection activeCell="A8" sqref="A8"/>
    </sheetView>
  </sheetViews>
  <sheetFormatPr defaultRowHeight="15" x14ac:dyDescent="0.25"/>
  <cols>
    <col min="1" max="1" width="54.28515625" style="5" bestFit="1" customWidth="1"/>
    <col min="2" max="2" width="15.85546875" style="5" customWidth="1"/>
    <col min="3" max="3" width="16.42578125" style="5" bestFit="1" customWidth="1"/>
    <col min="4" max="4" width="27.5703125" style="5" customWidth="1"/>
    <col min="5" max="5" width="32.28515625" style="5" customWidth="1"/>
    <col min="6" max="6" width="9.140625" style="7"/>
    <col min="7" max="7" width="17.140625" style="5" customWidth="1"/>
    <col min="8" max="8" width="9.140625" style="5"/>
    <col min="9" max="9" width="26.42578125" style="5" bestFit="1" customWidth="1"/>
    <col min="10" max="10" width="32.28515625" style="5" bestFit="1" customWidth="1"/>
    <col min="11" max="16384" width="9.140625" style="5"/>
  </cols>
  <sheetData>
    <row r="1" spans="1:10" ht="28.5" x14ac:dyDescent="0.45">
      <c r="A1" s="4" t="s">
        <v>10</v>
      </c>
      <c r="F1" s="5"/>
    </row>
    <row r="2" spans="1:10" ht="16.5" x14ac:dyDescent="0.25">
      <c r="A2" s="8" t="s">
        <v>89</v>
      </c>
      <c r="B2" s="9">
        <f>SUM(E13:E213,J13:J213)</f>
        <v>0</v>
      </c>
      <c r="F2" s="5"/>
    </row>
    <row r="3" spans="1:10" x14ac:dyDescent="0.25">
      <c r="F3" s="5"/>
    </row>
    <row r="4" spans="1:10" ht="21" x14ac:dyDescent="0.35">
      <c r="A4" s="10" t="s">
        <v>130</v>
      </c>
      <c r="F4" s="5"/>
    </row>
    <row r="5" spans="1:10" ht="16.5" x14ac:dyDescent="0.3">
      <c r="A5" s="3" t="s">
        <v>135</v>
      </c>
      <c r="B5" s="3" t="s">
        <v>134</v>
      </c>
      <c r="C5" s="3" t="s">
        <v>2</v>
      </c>
      <c r="D5" s="3" t="s">
        <v>133</v>
      </c>
      <c r="F5" s="5"/>
    </row>
    <row r="6" spans="1:10" x14ac:dyDescent="0.25">
      <c r="A6" s="8" t="s">
        <v>83</v>
      </c>
      <c r="B6" s="8">
        <v>40</v>
      </c>
      <c r="C6" s="8" t="s">
        <v>78</v>
      </c>
      <c r="D6" s="8" t="s">
        <v>84</v>
      </c>
      <c r="F6" s="5"/>
    </row>
    <row r="7" spans="1:10" x14ac:dyDescent="0.25">
      <c r="A7" s="8" t="s">
        <v>129</v>
      </c>
      <c r="B7" s="8">
        <v>3</v>
      </c>
      <c r="C7" s="8" t="s">
        <v>78</v>
      </c>
      <c r="D7" s="8" t="s">
        <v>84</v>
      </c>
      <c r="F7" s="5"/>
    </row>
    <row r="8" spans="1:10" x14ac:dyDescent="0.25">
      <c r="A8" s="8" t="s">
        <v>127</v>
      </c>
      <c r="B8" s="8">
        <v>12</v>
      </c>
      <c r="C8" s="8" t="s">
        <v>120</v>
      </c>
      <c r="D8" s="8" t="s">
        <v>76</v>
      </c>
      <c r="F8" s="5"/>
    </row>
    <row r="9" spans="1:10" x14ac:dyDescent="0.25">
      <c r="F9" s="5"/>
    </row>
    <row r="10" spans="1:10" ht="21" x14ac:dyDescent="0.35">
      <c r="A10" s="10" t="s">
        <v>131</v>
      </c>
      <c r="F10" s="5"/>
    </row>
    <row r="11" spans="1:10" ht="16.5" x14ac:dyDescent="0.3">
      <c r="B11" s="6" t="s">
        <v>126</v>
      </c>
      <c r="F11" s="5"/>
      <c r="G11" s="6" t="s">
        <v>194</v>
      </c>
    </row>
    <row r="12" spans="1:10" ht="18" x14ac:dyDescent="0.3">
      <c r="A12" s="3" t="s">
        <v>132</v>
      </c>
      <c r="B12" s="3" t="s">
        <v>123</v>
      </c>
      <c r="C12" s="3" t="s">
        <v>3</v>
      </c>
      <c r="D12" s="3" t="s">
        <v>128</v>
      </c>
      <c r="E12" s="13" t="s">
        <v>137</v>
      </c>
      <c r="G12" s="23" t="s">
        <v>123</v>
      </c>
      <c r="H12" s="3" t="s">
        <v>3</v>
      </c>
      <c r="I12" s="3" t="s">
        <v>128</v>
      </c>
      <c r="J12" s="3" t="s">
        <v>137</v>
      </c>
    </row>
    <row r="13" spans="1:10" x14ac:dyDescent="0.25">
      <c r="A13" s="8">
        <f>Calculator!D15</f>
        <v>1</v>
      </c>
      <c r="B13" s="8" t="str">
        <f>IF(Calculator!G15&gt;0,Calculator!G15,Calculator!H15)</f>
        <v/>
      </c>
      <c r="C13" s="8">
        <f>IF(Calculator!E15="Steam cooker, boiler-based",Calculator!F15,0)</f>
        <v>0</v>
      </c>
      <c r="D13" s="8">
        <f t="shared" ref="D13:D76" si="0">$B$8*OP_DAYS</f>
        <v>4380</v>
      </c>
      <c r="E13" s="14">
        <f t="shared" ref="E13:E76" si="1">IFERROR(B13*C13*D13/GALPERM3,0)</f>
        <v>0</v>
      </c>
      <c r="G13" s="24" t="str">
        <f>IF(Calculator!G15&gt;0,Calculator!G15,Calculator!H15)</f>
        <v/>
      </c>
      <c r="H13" s="8">
        <f>IF(Calculator!E15="Steam cooker, connectionless, ENERGY STAR",Calculator!F15,0)</f>
        <v>0</v>
      </c>
      <c r="I13" s="8">
        <f t="shared" ref="I13:I44" si="2">$B$8*OP_DAYS</f>
        <v>4380</v>
      </c>
      <c r="J13" s="8">
        <f t="shared" ref="J13:J44" si="3">IFERROR(G13*H13*I13/GALPERM3,0)</f>
        <v>0</v>
      </c>
    </row>
    <row r="14" spans="1:10" x14ac:dyDescent="0.25">
      <c r="A14" s="8" t="str">
        <f>Calculator!D16</f>
        <v/>
      </c>
      <c r="B14" s="8" t="str">
        <f>IF(Calculator!G16&gt;0,Calculator!G16,Calculator!H16)</f>
        <v/>
      </c>
      <c r="C14" s="8">
        <f>IF(Calculator!E16="Steam cooker, boiler-based",Calculator!F16,0)</f>
        <v>0</v>
      </c>
      <c r="D14" s="8">
        <f t="shared" si="0"/>
        <v>4380</v>
      </c>
      <c r="E14" s="14">
        <f t="shared" si="1"/>
        <v>0</v>
      </c>
      <c r="G14" s="24" t="str">
        <f>IF(Calculator!G16&gt;0,Calculator!G16,Calculator!H16)</f>
        <v/>
      </c>
      <c r="H14" s="8">
        <f>IF(Calculator!E16="Steam cooker, connectionless, ENERGY STAR",Calculator!F16,0)</f>
        <v>0</v>
      </c>
      <c r="I14" s="8">
        <f t="shared" si="2"/>
        <v>4380</v>
      </c>
      <c r="J14" s="8">
        <f t="shared" si="3"/>
        <v>0</v>
      </c>
    </row>
    <row r="15" spans="1:10" x14ac:dyDescent="0.25">
      <c r="A15" s="8" t="str">
        <f>Calculator!D17</f>
        <v/>
      </c>
      <c r="B15" s="8" t="str">
        <f>IF(Calculator!G17&gt;0,Calculator!G17,Calculator!H17)</f>
        <v/>
      </c>
      <c r="C15" s="8">
        <f>IF(Calculator!E17="Steam cooker, boiler-based",Calculator!F17,0)</f>
        <v>0</v>
      </c>
      <c r="D15" s="8">
        <f t="shared" si="0"/>
        <v>4380</v>
      </c>
      <c r="E15" s="14">
        <f t="shared" si="1"/>
        <v>0</v>
      </c>
      <c r="G15" s="24" t="str">
        <f>IF(Calculator!G17&gt;0,Calculator!G17,Calculator!H17)</f>
        <v/>
      </c>
      <c r="H15" s="8">
        <f>IF(Calculator!E17="Steam cooker, connectionless, ENERGY STAR",Calculator!F17,0)</f>
        <v>0</v>
      </c>
      <c r="I15" s="8">
        <f t="shared" si="2"/>
        <v>4380</v>
      </c>
      <c r="J15" s="8">
        <f t="shared" si="3"/>
        <v>0</v>
      </c>
    </row>
    <row r="16" spans="1:10" x14ac:dyDescent="0.25">
      <c r="A16" s="8" t="str">
        <f>Calculator!D18</f>
        <v/>
      </c>
      <c r="B16" s="8" t="str">
        <f>IF(Calculator!G18&gt;0,Calculator!G18,Calculator!H18)</f>
        <v/>
      </c>
      <c r="C16" s="8">
        <f>IF(Calculator!E18="Steam cooker, boiler-based",Calculator!F18,0)</f>
        <v>0</v>
      </c>
      <c r="D16" s="8">
        <f t="shared" si="0"/>
        <v>4380</v>
      </c>
      <c r="E16" s="14">
        <f t="shared" si="1"/>
        <v>0</v>
      </c>
      <c r="G16" s="24" t="str">
        <f>IF(Calculator!G18&gt;0,Calculator!G18,Calculator!H18)</f>
        <v/>
      </c>
      <c r="H16" s="8">
        <f>IF(Calculator!E18="Steam cooker, connectionless, ENERGY STAR",Calculator!F18,0)</f>
        <v>0</v>
      </c>
      <c r="I16" s="8">
        <f t="shared" si="2"/>
        <v>4380</v>
      </c>
      <c r="J16" s="8">
        <f t="shared" si="3"/>
        <v>0</v>
      </c>
    </row>
    <row r="17" spans="1:10" x14ac:dyDescent="0.25">
      <c r="A17" s="8" t="str">
        <f>Calculator!D19</f>
        <v/>
      </c>
      <c r="B17" s="8" t="str">
        <f>IF(Calculator!G19&gt;0,Calculator!G19,Calculator!H19)</f>
        <v/>
      </c>
      <c r="C17" s="8">
        <f>IF(Calculator!E19="Steam cooker, boiler-based",Calculator!F19,0)</f>
        <v>0</v>
      </c>
      <c r="D17" s="8">
        <f t="shared" si="0"/>
        <v>4380</v>
      </c>
      <c r="E17" s="14">
        <f t="shared" si="1"/>
        <v>0</v>
      </c>
      <c r="G17" s="24" t="str">
        <f>IF(Calculator!G19&gt;0,Calculator!G19,Calculator!H19)</f>
        <v/>
      </c>
      <c r="H17" s="8">
        <f>IF(Calculator!E19="Steam cooker, connectionless, ENERGY STAR",Calculator!F19,0)</f>
        <v>0</v>
      </c>
      <c r="I17" s="8">
        <f t="shared" si="2"/>
        <v>4380</v>
      </c>
      <c r="J17" s="8">
        <f t="shared" si="3"/>
        <v>0</v>
      </c>
    </row>
    <row r="18" spans="1:10" x14ac:dyDescent="0.25">
      <c r="A18" s="8" t="str">
        <f>Calculator!D20</f>
        <v/>
      </c>
      <c r="B18" s="8" t="str">
        <f>IF(Calculator!G20&gt;0,Calculator!G20,Calculator!H20)</f>
        <v/>
      </c>
      <c r="C18" s="8">
        <f>IF(Calculator!E20="Steam cooker, boiler-based",Calculator!F20,0)</f>
        <v>0</v>
      </c>
      <c r="D18" s="8">
        <f t="shared" si="0"/>
        <v>4380</v>
      </c>
      <c r="E18" s="14">
        <f t="shared" si="1"/>
        <v>0</v>
      </c>
      <c r="G18" s="24" t="str">
        <f>IF(Calculator!G20&gt;0,Calculator!G20,Calculator!H20)</f>
        <v/>
      </c>
      <c r="H18" s="8">
        <f>IF(Calculator!E20="Steam cooker, connectionless, ENERGY STAR",Calculator!F20,0)</f>
        <v>0</v>
      </c>
      <c r="I18" s="8">
        <f t="shared" si="2"/>
        <v>4380</v>
      </c>
      <c r="J18" s="8">
        <f t="shared" si="3"/>
        <v>0</v>
      </c>
    </row>
    <row r="19" spans="1:10" x14ac:dyDescent="0.25">
      <c r="A19" s="8" t="str">
        <f>Calculator!D21</f>
        <v/>
      </c>
      <c r="B19" s="8" t="str">
        <f>IF(Calculator!G21&gt;0,Calculator!G21,Calculator!H21)</f>
        <v/>
      </c>
      <c r="C19" s="8">
        <f>IF(Calculator!E21="Steam cooker, boiler-based",Calculator!F21,0)</f>
        <v>0</v>
      </c>
      <c r="D19" s="8">
        <f t="shared" si="0"/>
        <v>4380</v>
      </c>
      <c r="E19" s="14">
        <f t="shared" si="1"/>
        <v>0</v>
      </c>
      <c r="G19" s="24" t="str">
        <f>IF(Calculator!G21&gt;0,Calculator!G21,Calculator!H21)</f>
        <v/>
      </c>
      <c r="H19" s="8">
        <f>IF(Calculator!E21="Steam cooker, connectionless, ENERGY STAR",Calculator!F21,0)</f>
        <v>0</v>
      </c>
      <c r="I19" s="8">
        <f t="shared" si="2"/>
        <v>4380</v>
      </c>
      <c r="J19" s="8">
        <f t="shared" si="3"/>
        <v>0</v>
      </c>
    </row>
    <row r="20" spans="1:10" x14ac:dyDescent="0.25">
      <c r="A20" s="8" t="str">
        <f>Calculator!D22</f>
        <v/>
      </c>
      <c r="B20" s="8" t="str">
        <f>IF(Calculator!G22&gt;0,Calculator!G22,Calculator!H22)</f>
        <v/>
      </c>
      <c r="C20" s="8">
        <f>IF(Calculator!E22="Steam cooker, boiler-based",Calculator!F22,0)</f>
        <v>0</v>
      </c>
      <c r="D20" s="8">
        <f t="shared" si="0"/>
        <v>4380</v>
      </c>
      <c r="E20" s="14">
        <f t="shared" si="1"/>
        <v>0</v>
      </c>
      <c r="G20" s="24" t="str">
        <f>IF(Calculator!G22&gt;0,Calculator!G22,Calculator!H22)</f>
        <v/>
      </c>
      <c r="H20" s="8">
        <f>IF(Calculator!E22="Steam cooker, connectionless, ENERGY STAR",Calculator!F22,0)</f>
        <v>0</v>
      </c>
      <c r="I20" s="8">
        <f t="shared" si="2"/>
        <v>4380</v>
      </c>
      <c r="J20" s="8">
        <f t="shared" si="3"/>
        <v>0</v>
      </c>
    </row>
    <row r="21" spans="1:10" x14ac:dyDescent="0.25">
      <c r="A21" s="8" t="str">
        <f>Calculator!D23</f>
        <v/>
      </c>
      <c r="B21" s="8" t="str">
        <f>IF(Calculator!G23&gt;0,Calculator!G23,Calculator!H23)</f>
        <v/>
      </c>
      <c r="C21" s="8">
        <f>IF(Calculator!E23="Steam cooker, boiler-based",Calculator!F23,0)</f>
        <v>0</v>
      </c>
      <c r="D21" s="8">
        <f t="shared" si="0"/>
        <v>4380</v>
      </c>
      <c r="E21" s="14">
        <f t="shared" si="1"/>
        <v>0</v>
      </c>
      <c r="G21" s="24" t="str">
        <f>IF(Calculator!G23&gt;0,Calculator!G23,Calculator!H23)</f>
        <v/>
      </c>
      <c r="H21" s="8">
        <f>IF(Calculator!E23="Steam cooker, connectionless, ENERGY STAR",Calculator!F23,0)</f>
        <v>0</v>
      </c>
      <c r="I21" s="8">
        <f t="shared" si="2"/>
        <v>4380</v>
      </c>
      <c r="J21" s="8">
        <f t="shared" si="3"/>
        <v>0</v>
      </c>
    </row>
    <row r="22" spans="1:10" x14ac:dyDescent="0.25">
      <c r="A22" s="8" t="str">
        <f>Calculator!D24</f>
        <v/>
      </c>
      <c r="B22" s="8" t="str">
        <f>IF(Calculator!G24&gt;0,Calculator!G24,Calculator!H24)</f>
        <v/>
      </c>
      <c r="C22" s="8">
        <f>IF(Calculator!E24="Steam cooker, boiler-based",Calculator!F24,0)</f>
        <v>0</v>
      </c>
      <c r="D22" s="8">
        <f t="shared" si="0"/>
        <v>4380</v>
      </c>
      <c r="E22" s="14">
        <f t="shared" si="1"/>
        <v>0</v>
      </c>
      <c r="G22" s="24" t="str">
        <f>IF(Calculator!G24&gt;0,Calculator!G24,Calculator!H24)</f>
        <v/>
      </c>
      <c r="H22" s="8">
        <f>IF(Calculator!E24="Steam cooker, connectionless, ENERGY STAR",Calculator!F24,0)</f>
        <v>0</v>
      </c>
      <c r="I22" s="8">
        <f t="shared" si="2"/>
        <v>4380</v>
      </c>
      <c r="J22" s="8">
        <f t="shared" si="3"/>
        <v>0</v>
      </c>
    </row>
    <row r="23" spans="1:10" x14ac:dyDescent="0.25">
      <c r="A23" s="8" t="str">
        <f>Calculator!D25</f>
        <v/>
      </c>
      <c r="B23" s="8" t="str">
        <f>IF(Calculator!G25&gt;0,Calculator!G25,Calculator!H25)</f>
        <v/>
      </c>
      <c r="C23" s="8">
        <f>IF(Calculator!E25="Steam cooker, boiler-based",Calculator!F25,0)</f>
        <v>0</v>
      </c>
      <c r="D23" s="8">
        <f t="shared" si="0"/>
        <v>4380</v>
      </c>
      <c r="E23" s="14">
        <f t="shared" si="1"/>
        <v>0</v>
      </c>
      <c r="G23" s="24" t="str">
        <f>IF(Calculator!G25&gt;0,Calculator!G25,Calculator!H25)</f>
        <v/>
      </c>
      <c r="H23" s="8">
        <f>IF(Calculator!E25="Steam cooker, connectionless, ENERGY STAR",Calculator!F25,0)</f>
        <v>0</v>
      </c>
      <c r="I23" s="8">
        <f t="shared" si="2"/>
        <v>4380</v>
      </c>
      <c r="J23" s="8">
        <f t="shared" si="3"/>
        <v>0</v>
      </c>
    </row>
    <row r="24" spans="1:10" x14ac:dyDescent="0.25">
      <c r="A24" s="8" t="str">
        <f>Calculator!D26</f>
        <v/>
      </c>
      <c r="B24" s="8" t="str">
        <f>IF(Calculator!G26&gt;0,Calculator!G26,Calculator!H26)</f>
        <v/>
      </c>
      <c r="C24" s="8">
        <f>IF(Calculator!E26="Steam cooker, boiler-based",Calculator!F26,0)</f>
        <v>0</v>
      </c>
      <c r="D24" s="8">
        <f t="shared" si="0"/>
        <v>4380</v>
      </c>
      <c r="E24" s="14">
        <f t="shared" si="1"/>
        <v>0</v>
      </c>
      <c r="G24" s="24" t="str">
        <f>IF(Calculator!G26&gt;0,Calculator!G26,Calculator!H26)</f>
        <v/>
      </c>
      <c r="H24" s="8">
        <f>IF(Calculator!E26="Steam cooker, connectionless, ENERGY STAR",Calculator!F26,0)</f>
        <v>0</v>
      </c>
      <c r="I24" s="8">
        <f t="shared" si="2"/>
        <v>4380</v>
      </c>
      <c r="J24" s="8">
        <f t="shared" si="3"/>
        <v>0</v>
      </c>
    </row>
    <row r="25" spans="1:10" x14ac:dyDescent="0.25">
      <c r="A25" s="8" t="str">
        <f>Calculator!D27</f>
        <v/>
      </c>
      <c r="B25" s="8" t="str">
        <f>IF(Calculator!G27&gt;0,Calculator!G27,Calculator!H27)</f>
        <v/>
      </c>
      <c r="C25" s="8">
        <f>IF(Calculator!E27="Steam cooker, boiler-based",Calculator!F27,0)</f>
        <v>0</v>
      </c>
      <c r="D25" s="8">
        <f t="shared" si="0"/>
        <v>4380</v>
      </c>
      <c r="E25" s="14">
        <f t="shared" si="1"/>
        <v>0</v>
      </c>
      <c r="G25" s="24" t="str">
        <f>IF(Calculator!G27&gt;0,Calculator!G27,Calculator!H27)</f>
        <v/>
      </c>
      <c r="H25" s="8">
        <f>IF(Calculator!E27="Steam cooker, connectionless, ENERGY STAR",Calculator!F27,0)</f>
        <v>0</v>
      </c>
      <c r="I25" s="8">
        <f t="shared" si="2"/>
        <v>4380</v>
      </c>
      <c r="J25" s="8">
        <f t="shared" si="3"/>
        <v>0</v>
      </c>
    </row>
    <row r="26" spans="1:10" x14ac:dyDescent="0.25">
      <c r="A26" s="8" t="str">
        <f>Calculator!D28</f>
        <v/>
      </c>
      <c r="B26" s="8" t="str">
        <f>IF(Calculator!G28&gt;0,Calculator!G28,Calculator!H28)</f>
        <v/>
      </c>
      <c r="C26" s="8">
        <f>IF(Calculator!E28="Steam cooker, boiler-based",Calculator!F28,0)</f>
        <v>0</v>
      </c>
      <c r="D26" s="8">
        <f t="shared" si="0"/>
        <v>4380</v>
      </c>
      <c r="E26" s="14">
        <f t="shared" si="1"/>
        <v>0</v>
      </c>
      <c r="G26" s="24" t="str">
        <f>IF(Calculator!G28&gt;0,Calculator!G28,Calculator!H28)</f>
        <v/>
      </c>
      <c r="H26" s="8">
        <f>IF(Calculator!E28="Steam cooker, connectionless, ENERGY STAR",Calculator!F28,0)</f>
        <v>0</v>
      </c>
      <c r="I26" s="8">
        <f t="shared" si="2"/>
        <v>4380</v>
      </c>
      <c r="J26" s="8">
        <f t="shared" si="3"/>
        <v>0</v>
      </c>
    </row>
    <row r="27" spans="1:10" x14ac:dyDescent="0.25">
      <c r="A27" s="8" t="str">
        <f>Calculator!D29</f>
        <v/>
      </c>
      <c r="B27" s="8" t="str">
        <f>IF(Calculator!G29&gt;0,Calculator!G29,Calculator!H29)</f>
        <v/>
      </c>
      <c r="C27" s="8">
        <f>IF(Calculator!E29="Steam cooker, boiler-based",Calculator!F29,0)</f>
        <v>0</v>
      </c>
      <c r="D27" s="8">
        <f t="shared" si="0"/>
        <v>4380</v>
      </c>
      <c r="E27" s="14">
        <f t="shared" si="1"/>
        <v>0</v>
      </c>
      <c r="G27" s="24" t="str">
        <f>IF(Calculator!G29&gt;0,Calculator!G29,Calculator!H29)</f>
        <v/>
      </c>
      <c r="H27" s="8">
        <f>IF(Calculator!E29="Steam cooker, connectionless, ENERGY STAR",Calculator!F29,0)</f>
        <v>0</v>
      </c>
      <c r="I27" s="8">
        <f t="shared" si="2"/>
        <v>4380</v>
      </c>
      <c r="J27" s="8">
        <f t="shared" si="3"/>
        <v>0</v>
      </c>
    </row>
    <row r="28" spans="1:10" x14ac:dyDescent="0.25">
      <c r="A28" s="8" t="str">
        <f>Calculator!D30</f>
        <v/>
      </c>
      <c r="B28" s="8" t="str">
        <f>IF(Calculator!G30&gt;0,Calculator!G30,Calculator!H30)</f>
        <v/>
      </c>
      <c r="C28" s="8">
        <f>IF(Calculator!E30="Steam cooker, boiler-based",Calculator!F30,0)</f>
        <v>0</v>
      </c>
      <c r="D28" s="8">
        <f t="shared" si="0"/>
        <v>4380</v>
      </c>
      <c r="E28" s="14">
        <f t="shared" si="1"/>
        <v>0</v>
      </c>
      <c r="G28" s="24" t="str">
        <f>IF(Calculator!G30&gt;0,Calculator!G30,Calculator!H30)</f>
        <v/>
      </c>
      <c r="H28" s="8">
        <f>IF(Calculator!E30="Steam cooker, connectionless, ENERGY STAR",Calculator!F30,0)</f>
        <v>0</v>
      </c>
      <c r="I28" s="8">
        <f t="shared" si="2"/>
        <v>4380</v>
      </c>
      <c r="J28" s="8">
        <f t="shared" si="3"/>
        <v>0</v>
      </c>
    </row>
    <row r="29" spans="1:10" x14ac:dyDescent="0.25">
      <c r="A29" s="8" t="str">
        <f>Calculator!D31</f>
        <v/>
      </c>
      <c r="B29" s="8" t="str">
        <f>IF(Calculator!G31&gt;0,Calculator!G31,Calculator!H31)</f>
        <v/>
      </c>
      <c r="C29" s="8">
        <f>IF(Calculator!E31="Steam cooker, boiler-based",Calculator!F31,0)</f>
        <v>0</v>
      </c>
      <c r="D29" s="8">
        <f t="shared" si="0"/>
        <v>4380</v>
      </c>
      <c r="E29" s="14">
        <f t="shared" si="1"/>
        <v>0</v>
      </c>
      <c r="G29" s="24" t="str">
        <f>IF(Calculator!G31&gt;0,Calculator!G31,Calculator!H31)</f>
        <v/>
      </c>
      <c r="H29" s="8">
        <f>IF(Calculator!E31="Steam cooker, connectionless, ENERGY STAR",Calculator!F31,0)</f>
        <v>0</v>
      </c>
      <c r="I29" s="8">
        <f t="shared" si="2"/>
        <v>4380</v>
      </c>
      <c r="J29" s="8">
        <f t="shared" si="3"/>
        <v>0</v>
      </c>
    </row>
    <row r="30" spans="1:10" x14ac:dyDescent="0.25">
      <c r="A30" s="8" t="str">
        <f>Calculator!D32</f>
        <v/>
      </c>
      <c r="B30" s="8" t="str">
        <f>IF(Calculator!G32&gt;0,Calculator!G32,Calculator!H32)</f>
        <v/>
      </c>
      <c r="C30" s="8">
        <f>IF(Calculator!E32="Steam cooker, boiler-based",Calculator!F32,0)</f>
        <v>0</v>
      </c>
      <c r="D30" s="8">
        <f t="shared" si="0"/>
        <v>4380</v>
      </c>
      <c r="E30" s="14">
        <f t="shared" si="1"/>
        <v>0</v>
      </c>
      <c r="G30" s="24" t="str">
        <f>IF(Calculator!G32&gt;0,Calculator!G32,Calculator!H32)</f>
        <v/>
      </c>
      <c r="H30" s="8">
        <f>IF(Calculator!E32="Steam cooker, connectionless, ENERGY STAR",Calculator!F32,0)</f>
        <v>0</v>
      </c>
      <c r="I30" s="8">
        <f t="shared" si="2"/>
        <v>4380</v>
      </c>
      <c r="J30" s="8">
        <f t="shared" si="3"/>
        <v>0</v>
      </c>
    </row>
    <row r="31" spans="1:10" x14ac:dyDescent="0.25">
      <c r="A31" s="8" t="str">
        <f>Calculator!D33</f>
        <v/>
      </c>
      <c r="B31" s="8" t="str">
        <f>IF(Calculator!G33&gt;0,Calculator!G33,Calculator!H33)</f>
        <v/>
      </c>
      <c r="C31" s="8">
        <f>IF(Calculator!E33="Steam cooker, boiler-based",Calculator!F33,0)</f>
        <v>0</v>
      </c>
      <c r="D31" s="8">
        <f t="shared" si="0"/>
        <v>4380</v>
      </c>
      <c r="E31" s="14">
        <f t="shared" si="1"/>
        <v>0</v>
      </c>
      <c r="G31" s="24" t="str">
        <f>IF(Calculator!G33&gt;0,Calculator!G33,Calculator!H33)</f>
        <v/>
      </c>
      <c r="H31" s="8">
        <f>IF(Calculator!E33="Steam cooker, connectionless, ENERGY STAR",Calculator!F33,0)</f>
        <v>0</v>
      </c>
      <c r="I31" s="8">
        <f t="shared" si="2"/>
        <v>4380</v>
      </c>
      <c r="J31" s="8">
        <f t="shared" si="3"/>
        <v>0</v>
      </c>
    </row>
    <row r="32" spans="1:10" x14ac:dyDescent="0.25">
      <c r="A32" s="8" t="str">
        <f>Calculator!D34</f>
        <v/>
      </c>
      <c r="B32" s="8" t="str">
        <f>IF(Calculator!G34&gt;0,Calculator!G34,Calculator!H34)</f>
        <v/>
      </c>
      <c r="C32" s="8">
        <f>IF(Calculator!E34="Steam cooker, boiler-based",Calculator!F34,0)</f>
        <v>0</v>
      </c>
      <c r="D32" s="8">
        <f t="shared" si="0"/>
        <v>4380</v>
      </c>
      <c r="E32" s="14">
        <f t="shared" si="1"/>
        <v>0</v>
      </c>
      <c r="G32" s="24" t="str">
        <f>IF(Calculator!G34&gt;0,Calculator!G34,Calculator!H34)</f>
        <v/>
      </c>
      <c r="H32" s="8">
        <f>IF(Calculator!E34="Steam cooker, connectionless, ENERGY STAR",Calculator!F34,0)</f>
        <v>0</v>
      </c>
      <c r="I32" s="8">
        <f t="shared" si="2"/>
        <v>4380</v>
      </c>
      <c r="J32" s="8">
        <f t="shared" si="3"/>
        <v>0</v>
      </c>
    </row>
    <row r="33" spans="1:10" x14ac:dyDescent="0.25">
      <c r="A33" s="8" t="str">
        <f>Calculator!D35</f>
        <v/>
      </c>
      <c r="B33" s="8" t="str">
        <f>IF(Calculator!G35&gt;0,Calculator!G35,Calculator!H35)</f>
        <v/>
      </c>
      <c r="C33" s="8">
        <f>IF(Calculator!E35="Steam cooker, boiler-based",Calculator!F35,0)</f>
        <v>0</v>
      </c>
      <c r="D33" s="8">
        <f t="shared" si="0"/>
        <v>4380</v>
      </c>
      <c r="E33" s="14">
        <f t="shared" si="1"/>
        <v>0</v>
      </c>
      <c r="G33" s="24" t="str">
        <f>IF(Calculator!G35&gt;0,Calculator!G35,Calculator!H35)</f>
        <v/>
      </c>
      <c r="H33" s="8">
        <f>IF(Calculator!E35="Steam cooker, connectionless, ENERGY STAR",Calculator!F35,0)</f>
        <v>0</v>
      </c>
      <c r="I33" s="8">
        <f t="shared" si="2"/>
        <v>4380</v>
      </c>
      <c r="J33" s="8">
        <f t="shared" si="3"/>
        <v>0</v>
      </c>
    </row>
    <row r="34" spans="1:10" x14ac:dyDescent="0.25">
      <c r="A34" s="8" t="str">
        <f>Calculator!D36</f>
        <v/>
      </c>
      <c r="B34" s="8" t="str">
        <f>IF(Calculator!G36&gt;0,Calculator!G36,Calculator!H36)</f>
        <v/>
      </c>
      <c r="C34" s="8">
        <f>IF(Calculator!E36="Steam cooker, boiler-based",Calculator!F36,0)</f>
        <v>0</v>
      </c>
      <c r="D34" s="8">
        <f t="shared" si="0"/>
        <v>4380</v>
      </c>
      <c r="E34" s="14">
        <f t="shared" si="1"/>
        <v>0</v>
      </c>
      <c r="G34" s="24" t="str">
        <f>IF(Calculator!G36&gt;0,Calculator!G36,Calculator!H36)</f>
        <v/>
      </c>
      <c r="H34" s="8">
        <f>IF(Calculator!E36="Steam cooker, connectionless, ENERGY STAR",Calculator!F36,0)</f>
        <v>0</v>
      </c>
      <c r="I34" s="8">
        <f t="shared" si="2"/>
        <v>4380</v>
      </c>
      <c r="J34" s="8">
        <f t="shared" si="3"/>
        <v>0</v>
      </c>
    </row>
    <row r="35" spans="1:10" x14ac:dyDescent="0.25">
      <c r="A35" s="8" t="str">
        <f>Calculator!D37</f>
        <v/>
      </c>
      <c r="B35" s="8" t="str">
        <f>IF(Calculator!G37&gt;0,Calculator!G37,Calculator!H37)</f>
        <v/>
      </c>
      <c r="C35" s="8">
        <f>IF(Calculator!E37="Steam cooker, boiler-based",Calculator!F37,0)</f>
        <v>0</v>
      </c>
      <c r="D35" s="8">
        <f t="shared" si="0"/>
        <v>4380</v>
      </c>
      <c r="E35" s="14">
        <f t="shared" si="1"/>
        <v>0</v>
      </c>
      <c r="G35" s="24" t="str">
        <f>IF(Calculator!G37&gt;0,Calculator!G37,Calculator!H37)</f>
        <v/>
      </c>
      <c r="H35" s="8">
        <f>IF(Calculator!E37="Steam cooker, connectionless, ENERGY STAR",Calculator!F37,0)</f>
        <v>0</v>
      </c>
      <c r="I35" s="8">
        <f t="shared" si="2"/>
        <v>4380</v>
      </c>
      <c r="J35" s="8">
        <f t="shared" si="3"/>
        <v>0</v>
      </c>
    </row>
    <row r="36" spans="1:10" x14ac:dyDescent="0.25">
      <c r="A36" s="8" t="str">
        <f>Calculator!D38</f>
        <v/>
      </c>
      <c r="B36" s="8" t="str">
        <f>IF(Calculator!G38&gt;0,Calculator!G38,Calculator!H38)</f>
        <v/>
      </c>
      <c r="C36" s="8">
        <f>IF(Calculator!E38="Steam cooker, boiler-based",Calculator!F38,0)</f>
        <v>0</v>
      </c>
      <c r="D36" s="8">
        <f t="shared" si="0"/>
        <v>4380</v>
      </c>
      <c r="E36" s="14">
        <f t="shared" si="1"/>
        <v>0</v>
      </c>
      <c r="G36" s="24" t="str">
        <f>IF(Calculator!G38&gt;0,Calculator!G38,Calculator!H38)</f>
        <v/>
      </c>
      <c r="H36" s="8">
        <f>IF(Calculator!E38="Steam cooker, connectionless, ENERGY STAR",Calculator!F38,0)</f>
        <v>0</v>
      </c>
      <c r="I36" s="8">
        <f t="shared" si="2"/>
        <v>4380</v>
      </c>
      <c r="J36" s="8">
        <f t="shared" si="3"/>
        <v>0</v>
      </c>
    </row>
    <row r="37" spans="1:10" x14ac:dyDescent="0.25">
      <c r="A37" s="8" t="str">
        <f>Calculator!D39</f>
        <v/>
      </c>
      <c r="B37" s="8" t="str">
        <f>IF(Calculator!G39&gt;0,Calculator!G39,Calculator!H39)</f>
        <v/>
      </c>
      <c r="C37" s="8">
        <f>IF(Calculator!E39="Steam cooker, boiler-based",Calculator!F39,0)</f>
        <v>0</v>
      </c>
      <c r="D37" s="8">
        <f t="shared" si="0"/>
        <v>4380</v>
      </c>
      <c r="E37" s="14">
        <f t="shared" si="1"/>
        <v>0</v>
      </c>
      <c r="G37" s="24" t="str">
        <f>IF(Calculator!G39&gt;0,Calculator!G39,Calculator!H39)</f>
        <v/>
      </c>
      <c r="H37" s="8">
        <f>IF(Calculator!E39="Steam cooker, connectionless, ENERGY STAR",Calculator!F39,0)</f>
        <v>0</v>
      </c>
      <c r="I37" s="8">
        <f t="shared" si="2"/>
        <v>4380</v>
      </c>
      <c r="J37" s="8">
        <f t="shared" si="3"/>
        <v>0</v>
      </c>
    </row>
    <row r="38" spans="1:10" x14ac:dyDescent="0.25">
      <c r="A38" s="8" t="str">
        <f>Calculator!D40</f>
        <v/>
      </c>
      <c r="B38" s="8" t="str">
        <f>IF(Calculator!G40&gt;0,Calculator!G40,Calculator!H40)</f>
        <v/>
      </c>
      <c r="C38" s="8">
        <f>IF(Calculator!E40="Steam cooker, boiler-based",Calculator!F40,0)</f>
        <v>0</v>
      </c>
      <c r="D38" s="8">
        <f t="shared" si="0"/>
        <v>4380</v>
      </c>
      <c r="E38" s="14">
        <f t="shared" si="1"/>
        <v>0</v>
      </c>
      <c r="G38" s="24" t="str">
        <f>IF(Calculator!G40&gt;0,Calculator!G40,Calculator!H40)</f>
        <v/>
      </c>
      <c r="H38" s="8">
        <f>IF(Calculator!E40="Steam cooker, connectionless, ENERGY STAR",Calculator!F40,0)</f>
        <v>0</v>
      </c>
      <c r="I38" s="8">
        <f t="shared" si="2"/>
        <v>4380</v>
      </c>
      <c r="J38" s="8">
        <f t="shared" si="3"/>
        <v>0</v>
      </c>
    </row>
    <row r="39" spans="1:10" x14ac:dyDescent="0.25">
      <c r="A39" s="8" t="str">
        <f>Calculator!D41</f>
        <v/>
      </c>
      <c r="B39" s="8" t="str">
        <f>IF(Calculator!G41&gt;0,Calculator!G41,Calculator!H41)</f>
        <v/>
      </c>
      <c r="C39" s="8">
        <f>IF(Calculator!E41="Steam cooker, boiler-based",Calculator!F41,0)</f>
        <v>0</v>
      </c>
      <c r="D39" s="8">
        <f t="shared" si="0"/>
        <v>4380</v>
      </c>
      <c r="E39" s="14">
        <f t="shared" si="1"/>
        <v>0</v>
      </c>
      <c r="G39" s="24" t="str">
        <f>IF(Calculator!G41&gt;0,Calculator!G41,Calculator!H41)</f>
        <v/>
      </c>
      <c r="H39" s="8">
        <f>IF(Calculator!E41="Steam cooker, connectionless, ENERGY STAR",Calculator!F41,0)</f>
        <v>0</v>
      </c>
      <c r="I39" s="8">
        <f t="shared" si="2"/>
        <v>4380</v>
      </c>
      <c r="J39" s="8">
        <f t="shared" si="3"/>
        <v>0</v>
      </c>
    </row>
    <row r="40" spans="1:10" x14ac:dyDescent="0.25">
      <c r="A40" s="8" t="str">
        <f>Calculator!D42</f>
        <v/>
      </c>
      <c r="B40" s="8" t="str">
        <f>IF(Calculator!G42&gt;0,Calculator!G42,Calculator!H42)</f>
        <v/>
      </c>
      <c r="C40" s="8">
        <f>IF(Calculator!E42="Steam cooker, boiler-based",Calculator!F42,0)</f>
        <v>0</v>
      </c>
      <c r="D40" s="8">
        <f t="shared" si="0"/>
        <v>4380</v>
      </c>
      <c r="E40" s="14">
        <f t="shared" si="1"/>
        <v>0</v>
      </c>
      <c r="G40" s="24" t="str">
        <f>IF(Calculator!G42&gt;0,Calculator!G42,Calculator!H42)</f>
        <v/>
      </c>
      <c r="H40" s="8">
        <f>IF(Calculator!E42="Steam cooker, connectionless, ENERGY STAR",Calculator!F42,0)</f>
        <v>0</v>
      </c>
      <c r="I40" s="8">
        <f t="shared" si="2"/>
        <v>4380</v>
      </c>
      <c r="J40" s="8">
        <f t="shared" si="3"/>
        <v>0</v>
      </c>
    </row>
    <row r="41" spans="1:10" x14ac:dyDescent="0.25">
      <c r="A41" s="8" t="str">
        <f>Calculator!D43</f>
        <v/>
      </c>
      <c r="B41" s="8" t="str">
        <f>IF(Calculator!G43&gt;0,Calculator!G43,Calculator!H43)</f>
        <v/>
      </c>
      <c r="C41" s="8">
        <f>IF(Calculator!E43="Steam cooker, boiler-based",Calculator!F43,0)</f>
        <v>0</v>
      </c>
      <c r="D41" s="8">
        <f t="shared" si="0"/>
        <v>4380</v>
      </c>
      <c r="E41" s="14">
        <f t="shared" si="1"/>
        <v>0</v>
      </c>
      <c r="G41" s="24" t="str">
        <f>IF(Calculator!G43&gt;0,Calculator!G43,Calculator!H43)</f>
        <v/>
      </c>
      <c r="H41" s="8">
        <f>IF(Calculator!E43="Steam cooker, connectionless, ENERGY STAR",Calculator!F43,0)</f>
        <v>0</v>
      </c>
      <c r="I41" s="8">
        <f t="shared" si="2"/>
        <v>4380</v>
      </c>
      <c r="J41" s="8">
        <f t="shared" si="3"/>
        <v>0</v>
      </c>
    </row>
    <row r="42" spans="1:10" x14ac:dyDescent="0.25">
      <c r="A42" s="8" t="str">
        <f>Calculator!D44</f>
        <v/>
      </c>
      <c r="B42" s="8" t="str">
        <f>IF(Calculator!G44&gt;0,Calculator!G44,Calculator!H44)</f>
        <v/>
      </c>
      <c r="C42" s="8">
        <f>IF(Calculator!E44="Steam cooker, boiler-based",Calculator!F44,0)</f>
        <v>0</v>
      </c>
      <c r="D42" s="8">
        <f t="shared" si="0"/>
        <v>4380</v>
      </c>
      <c r="E42" s="14">
        <f t="shared" si="1"/>
        <v>0</v>
      </c>
      <c r="G42" s="24" t="str">
        <f>IF(Calculator!G44&gt;0,Calculator!G44,Calculator!H44)</f>
        <v/>
      </c>
      <c r="H42" s="8">
        <f>IF(Calculator!E44="Steam cooker, connectionless, ENERGY STAR",Calculator!F44,0)</f>
        <v>0</v>
      </c>
      <c r="I42" s="8">
        <f t="shared" si="2"/>
        <v>4380</v>
      </c>
      <c r="J42" s="8">
        <f t="shared" si="3"/>
        <v>0</v>
      </c>
    </row>
    <row r="43" spans="1:10" x14ac:dyDescent="0.25">
      <c r="A43" s="8" t="str">
        <f>Calculator!D45</f>
        <v/>
      </c>
      <c r="B43" s="8" t="str">
        <f>IF(Calculator!G45&gt;0,Calculator!G45,Calculator!H45)</f>
        <v/>
      </c>
      <c r="C43" s="8">
        <f>IF(Calculator!E45="Steam cooker, boiler-based",Calculator!F45,0)</f>
        <v>0</v>
      </c>
      <c r="D43" s="8">
        <f t="shared" si="0"/>
        <v>4380</v>
      </c>
      <c r="E43" s="14">
        <f t="shared" si="1"/>
        <v>0</v>
      </c>
      <c r="G43" s="24" t="str">
        <f>IF(Calculator!G45&gt;0,Calculator!G45,Calculator!H45)</f>
        <v/>
      </c>
      <c r="H43" s="8">
        <f>IF(Calculator!E45="Steam cooker, connectionless, ENERGY STAR",Calculator!F45,0)</f>
        <v>0</v>
      </c>
      <c r="I43" s="8">
        <f t="shared" si="2"/>
        <v>4380</v>
      </c>
      <c r="J43" s="8">
        <f t="shared" si="3"/>
        <v>0</v>
      </c>
    </row>
    <row r="44" spans="1:10" x14ac:dyDescent="0.25">
      <c r="A44" s="8" t="str">
        <f>Calculator!D46</f>
        <v/>
      </c>
      <c r="B44" s="8" t="str">
        <f>IF(Calculator!G46&gt;0,Calculator!G46,Calculator!H46)</f>
        <v/>
      </c>
      <c r="C44" s="8">
        <f>IF(Calculator!E46="Steam cooker, boiler-based",Calculator!F46,0)</f>
        <v>0</v>
      </c>
      <c r="D44" s="8">
        <f t="shared" si="0"/>
        <v>4380</v>
      </c>
      <c r="E44" s="14">
        <f t="shared" si="1"/>
        <v>0</v>
      </c>
      <c r="G44" s="24" t="str">
        <f>IF(Calculator!G46&gt;0,Calculator!G46,Calculator!H46)</f>
        <v/>
      </c>
      <c r="H44" s="8">
        <f>IF(Calculator!E46="Steam cooker, connectionless, ENERGY STAR",Calculator!F46,0)</f>
        <v>0</v>
      </c>
      <c r="I44" s="8">
        <f t="shared" si="2"/>
        <v>4380</v>
      </c>
      <c r="J44" s="8">
        <f t="shared" si="3"/>
        <v>0</v>
      </c>
    </row>
    <row r="45" spans="1:10" x14ac:dyDescent="0.25">
      <c r="A45" s="8" t="str">
        <f>Calculator!D47</f>
        <v/>
      </c>
      <c r="B45" s="8" t="str">
        <f>IF(Calculator!G47&gt;0,Calculator!G47,Calculator!H47)</f>
        <v/>
      </c>
      <c r="C45" s="8">
        <f>IF(Calculator!E47="Steam cooker, boiler-based",Calculator!F47,0)</f>
        <v>0</v>
      </c>
      <c r="D45" s="8">
        <f t="shared" si="0"/>
        <v>4380</v>
      </c>
      <c r="E45" s="14">
        <f t="shared" si="1"/>
        <v>0</v>
      </c>
      <c r="G45" s="24" t="str">
        <f>IF(Calculator!G47&gt;0,Calculator!G47,Calculator!H47)</f>
        <v/>
      </c>
      <c r="H45" s="8">
        <f>IF(Calculator!E47="Steam cooker, connectionless, ENERGY STAR",Calculator!F47,0)</f>
        <v>0</v>
      </c>
      <c r="I45" s="8">
        <f t="shared" ref="I45:I76" si="4">$B$8*OP_DAYS</f>
        <v>4380</v>
      </c>
      <c r="J45" s="8">
        <f t="shared" ref="J45:J76" si="5">IFERROR(G45*H45*I45/GALPERM3,0)</f>
        <v>0</v>
      </c>
    </row>
    <row r="46" spans="1:10" x14ac:dyDescent="0.25">
      <c r="A46" s="8" t="str">
        <f>Calculator!D48</f>
        <v/>
      </c>
      <c r="B46" s="8" t="str">
        <f>IF(Calculator!G48&gt;0,Calculator!G48,Calculator!H48)</f>
        <v/>
      </c>
      <c r="C46" s="8">
        <f>IF(Calculator!E48="Steam cooker, boiler-based",Calculator!F48,0)</f>
        <v>0</v>
      </c>
      <c r="D46" s="8">
        <f t="shared" si="0"/>
        <v>4380</v>
      </c>
      <c r="E46" s="14">
        <f t="shared" si="1"/>
        <v>0</v>
      </c>
      <c r="G46" s="24" t="str">
        <f>IF(Calculator!G48&gt;0,Calculator!G48,Calculator!H48)</f>
        <v/>
      </c>
      <c r="H46" s="8">
        <f>IF(Calculator!E48="Steam cooker, connectionless, ENERGY STAR",Calculator!F48,0)</f>
        <v>0</v>
      </c>
      <c r="I46" s="8">
        <f t="shared" si="4"/>
        <v>4380</v>
      </c>
      <c r="J46" s="8">
        <f t="shared" si="5"/>
        <v>0</v>
      </c>
    </row>
    <row r="47" spans="1:10" x14ac:dyDescent="0.25">
      <c r="A47" s="8" t="str">
        <f>Calculator!D49</f>
        <v/>
      </c>
      <c r="B47" s="8" t="str">
        <f>IF(Calculator!G49&gt;0,Calculator!G49,Calculator!H49)</f>
        <v/>
      </c>
      <c r="C47" s="8">
        <f>IF(Calculator!E49="Steam cooker, boiler-based",Calculator!F49,0)</f>
        <v>0</v>
      </c>
      <c r="D47" s="8">
        <f t="shared" si="0"/>
        <v>4380</v>
      </c>
      <c r="E47" s="14">
        <f t="shared" si="1"/>
        <v>0</v>
      </c>
      <c r="G47" s="24" t="str">
        <f>IF(Calculator!G49&gt;0,Calculator!G49,Calculator!H49)</f>
        <v/>
      </c>
      <c r="H47" s="8">
        <f>IF(Calculator!E49="Steam cooker, connectionless, ENERGY STAR",Calculator!F49,0)</f>
        <v>0</v>
      </c>
      <c r="I47" s="8">
        <f t="shared" si="4"/>
        <v>4380</v>
      </c>
      <c r="J47" s="8">
        <f t="shared" si="5"/>
        <v>0</v>
      </c>
    </row>
    <row r="48" spans="1:10" x14ac:dyDescent="0.25">
      <c r="A48" s="8" t="str">
        <f>Calculator!D50</f>
        <v/>
      </c>
      <c r="B48" s="8" t="str">
        <f>IF(Calculator!G50&gt;0,Calculator!G50,Calculator!H50)</f>
        <v/>
      </c>
      <c r="C48" s="8">
        <f>IF(Calculator!E50="Steam cooker, boiler-based",Calculator!F50,0)</f>
        <v>0</v>
      </c>
      <c r="D48" s="8">
        <f t="shared" si="0"/>
        <v>4380</v>
      </c>
      <c r="E48" s="14">
        <f t="shared" si="1"/>
        <v>0</v>
      </c>
      <c r="G48" s="24" t="str">
        <f>IF(Calculator!G50&gt;0,Calculator!G50,Calculator!H50)</f>
        <v/>
      </c>
      <c r="H48" s="8">
        <f>IF(Calculator!E50="Steam cooker, connectionless, ENERGY STAR",Calculator!F50,0)</f>
        <v>0</v>
      </c>
      <c r="I48" s="8">
        <f t="shared" si="4"/>
        <v>4380</v>
      </c>
      <c r="J48" s="8">
        <f t="shared" si="5"/>
        <v>0</v>
      </c>
    </row>
    <row r="49" spans="1:10" x14ac:dyDescent="0.25">
      <c r="A49" s="8" t="str">
        <f>Calculator!D51</f>
        <v/>
      </c>
      <c r="B49" s="8" t="str">
        <f>IF(Calculator!G51&gt;0,Calculator!G51,Calculator!H51)</f>
        <v/>
      </c>
      <c r="C49" s="8">
        <f>IF(Calculator!E51="Steam cooker, boiler-based",Calculator!F51,0)</f>
        <v>0</v>
      </c>
      <c r="D49" s="8">
        <f t="shared" si="0"/>
        <v>4380</v>
      </c>
      <c r="E49" s="14">
        <f t="shared" si="1"/>
        <v>0</v>
      </c>
      <c r="G49" s="24" t="str">
        <f>IF(Calculator!G51&gt;0,Calculator!G51,Calculator!H51)</f>
        <v/>
      </c>
      <c r="H49" s="8">
        <f>IF(Calculator!E51="Steam cooker, connectionless, ENERGY STAR",Calculator!F51,0)</f>
        <v>0</v>
      </c>
      <c r="I49" s="8">
        <f t="shared" si="4"/>
        <v>4380</v>
      </c>
      <c r="J49" s="8">
        <f t="shared" si="5"/>
        <v>0</v>
      </c>
    </row>
    <row r="50" spans="1:10" x14ac:dyDescent="0.25">
      <c r="A50" s="8" t="str">
        <f>Calculator!D52</f>
        <v/>
      </c>
      <c r="B50" s="8" t="str">
        <f>IF(Calculator!G52&gt;0,Calculator!G52,Calculator!H52)</f>
        <v/>
      </c>
      <c r="C50" s="8">
        <f>IF(Calculator!E52="Steam cooker, boiler-based",Calculator!F52,0)</f>
        <v>0</v>
      </c>
      <c r="D50" s="8">
        <f t="shared" si="0"/>
        <v>4380</v>
      </c>
      <c r="E50" s="14">
        <f t="shared" si="1"/>
        <v>0</v>
      </c>
      <c r="G50" s="24" t="str">
        <f>IF(Calculator!G52&gt;0,Calculator!G52,Calculator!H52)</f>
        <v/>
      </c>
      <c r="H50" s="8">
        <f>IF(Calculator!E52="Steam cooker, connectionless, ENERGY STAR",Calculator!F52,0)</f>
        <v>0</v>
      </c>
      <c r="I50" s="8">
        <f t="shared" si="4"/>
        <v>4380</v>
      </c>
      <c r="J50" s="8">
        <f t="shared" si="5"/>
        <v>0</v>
      </c>
    </row>
    <row r="51" spans="1:10" x14ac:dyDescent="0.25">
      <c r="A51" s="8" t="str">
        <f>Calculator!D53</f>
        <v/>
      </c>
      <c r="B51" s="8" t="str">
        <f>IF(Calculator!G53&gt;0,Calculator!G53,Calculator!H53)</f>
        <v/>
      </c>
      <c r="C51" s="8">
        <f>IF(Calculator!E53="Steam cooker, boiler-based",Calculator!F53,0)</f>
        <v>0</v>
      </c>
      <c r="D51" s="8">
        <f t="shared" si="0"/>
        <v>4380</v>
      </c>
      <c r="E51" s="14">
        <f t="shared" si="1"/>
        <v>0</v>
      </c>
      <c r="G51" s="24" t="str">
        <f>IF(Calculator!G53&gt;0,Calculator!G53,Calculator!H53)</f>
        <v/>
      </c>
      <c r="H51" s="8">
        <f>IF(Calculator!E53="Steam cooker, connectionless, ENERGY STAR",Calculator!F53,0)</f>
        <v>0</v>
      </c>
      <c r="I51" s="8">
        <f t="shared" si="4"/>
        <v>4380</v>
      </c>
      <c r="J51" s="8">
        <f t="shared" si="5"/>
        <v>0</v>
      </c>
    </row>
    <row r="52" spans="1:10" x14ac:dyDescent="0.25">
      <c r="A52" s="8" t="str">
        <f>Calculator!D54</f>
        <v/>
      </c>
      <c r="B52" s="8" t="str">
        <f>IF(Calculator!G54&gt;0,Calculator!G54,Calculator!H54)</f>
        <v/>
      </c>
      <c r="C52" s="8">
        <f>IF(Calculator!E54="Steam cooker, boiler-based",Calculator!F54,0)</f>
        <v>0</v>
      </c>
      <c r="D52" s="8">
        <f t="shared" si="0"/>
        <v>4380</v>
      </c>
      <c r="E52" s="14">
        <f t="shared" si="1"/>
        <v>0</v>
      </c>
      <c r="G52" s="24" t="str">
        <f>IF(Calculator!G54&gt;0,Calculator!G54,Calculator!H54)</f>
        <v/>
      </c>
      <c r="H52" s="8">
        <f>IF(Calculator!E54="Steam cooker, connectionless, ENERGY STAR",Calculator!F54,0)</f>
        <v>0</v>
      </c>
      <c r="I52" s="8">
        <f t="shared" si="4"/>
        <v>4380</v>
      </c>
      <c r="J52" s="8">
        <f t="shared" si="5"/>
        <v>0</v>
      </c>
    </row>
    <row r="53" spans="1:10" x14ac:dyDescent="0.25">
      <c r="A53" s="8" t="str">
        <f>Calculator!D55</f>
        <v/>
      </c>
      <c r="B53" s="8" t="str">
        <f>IF(Calculator!G55&gt;0,Calculator!G55,Calculator!H55)</f>
        <v/>
      </c>
      <c r="C53" s="8">
        <f>IF(Calculator!E55="Steam cooker, boiler-based",Calculator!F55,0)</f>
        <v>0</v>
      </c>
      <c r="D53" s="8">
        <f t="shared" si="0"/>
        <v>4380</v>
      </c>
      <c r="E53" s="14">
        <f t="shared" si="1"/>
        <v>0</v>
      </c>
      <c r="G53" s="24" t="str">
        <f>IF(Calculator!G55&gt;0,Calculator!G55,Calculator!H55)</f>
        <v/>
      </c>
      <c r="H53" s="8">
        <f>IF(Calculator!E55="Steam cooker, connectionless, ENERGY STAR",Calculator!F55,0)</f>
        <v>0</v>
      </c>
      <c r="I53" s="8">
        <f t="shared" si="4"/>
        <v>4380</v>
      </c>
      <c r="J53" s="8">
        <f t="shared" si="5"/>
        <v>0</v>
      </c>
    </row>
    <row r="54" spans="1:10" x14ac:dyDescent="0.25">
      <c r="A54" s="8" t="str">
        <f>Calculator!D56</f>
        <v/>
      </c>
      <c r="B54" s="8" t="str">
        <f>IF(Calculator!G56&gt;0,Calculator!G56,Calculator!H56)</f>
        <v/>
      </c>
      <c r="C54" s="8">
        <f>IF(Calculator!E56="Steam cooker, boiler-based",Calculator!F56,0)</f>
        <v>0</v>
      </c>
      <c r="D54" s="8">
        <f t="shared" si="0"/>
        <v>4380</v>
      </c>
      <c r="E54" s="14">
        <f t="shared" si="1"/>
        <v>0</v>
      </c>
      <c r="G54" s="24" t="str">
        <f>IF(Calculator!G56&gt;0,Calculator!G56,Calculator!H56)</f>
        <v/>
      </c>
      <c r="H54" s="8">
        <f>IF(Calculator!E56="Steam cooker, connectionless, ENERGY STAR",Calculator!F56,0)</f>
        <v>0</v>
      </c>
      <c r="I54" s="8">
        <f t="shared" si="4"/>
        <v>4380</v>
      </c>
      <c r="J54" s="8">
        <f t="shared" si="5"/>
        <v>0</v>
      </c>
    </row>
    <row r="55" spans="1:10" x14ac:dyDescent="0.25">
      <c r="A55" s="8" t="str">
        <f>Calculator!D57</f>
        <v/>
      </c>
      <c r="B55" s="8" t="str">
        <f>IF(Calculator!G57&gt;0,Calculator!G57,Calculator!H57)</f>
        <v/>
      </c>
      <c r="C55" s="8">
        <f>IF(Calculator!E57="Steam cooker, boiler-based",Calculator!F57,0)</f>
        <v>0</v>
      </c>
      <c r="D55" s="8">
        <f t="shared" si="0"/>
        <v>4380</v>
      </c>
      <c r="E55" s="14">
        <f t="shared" si="1"/>
        <v>0</v>
      </c>
      <c r="G55" s="24" t="str">
        <f>IF(Calculator!G57&gt;0,Calculator!G57,Calculator!H57)</f>
        <v/>
      </c>
      <c r="H55" s="8">
        <f>IF(Calculator!E57="Steam cooker, connectionless, ENERGY STAR",Calculator!F57,0)</f>
        <v>0</v>
      </c>
      <c r="I55" s="8">
        <f t="shared" si="4"/>
        <v>4380</v>
      </c>
      <c r="J55" s="8">
        <f t="shared" si="5"/>
        <v>0</v>
      </c>
    </row>
    <row r="56" spans="1:10" x14ac:dyDescent="0.25">
      <c r="A56" s="8" t="str">
        <f>Calculator!D58</f>
        <v/>
      </c>
      <c r="B56" s="8" t="str">
        <f>IF(Calculator!G58&gt;0,Calculator!G58,Calculator!H58)</f>
        <v/>
      </c>
      <c r="C56" s="8">
        <f>IF(Calculator!E58="Steam cooker, boiler-based",Calculator!F58,0)</f>
        <v>0</v>
      </c>
      <c r="D56" s="8">
        <f t="shared" si="0"/>
        <v>4380</v>
      </c>
      <c r="E56" s="14">
        <f t="shared" si="1"/>
        <v>0</v>
      </c>
      <c r="G56" s="24" t="str">
        <f>IF(Calculator!G58&gt;0,Calculator!G58,Calculator!H58)</f>
        <v/>
      </c>
      <c r="H56" s="8">
        <f>IF(Calculator!E58="Steam cooker, connectionless, ENERGY STAR",Calculator!F58,0)</f>
        <v>0</v>
      </c>
      <c r="I56" s="8">
        <f t="shared" si="4"/>
        <v>4380</v>
      </c>
      <c r="J56" s="8">
        <f t="shared" si="5"/>
        <v>0</v>
      </c>
    </row>
    <row r="57" spans="1:10" x14ac:dyDescent="0.25">
      <c r="A57" s="8" t="str">
        <f>Calculator!D59</f>
        <v/>
      </c>
      <c r="B57" s="8" t="str">
        <f>IF(Calculator!G59&gt;0,Calculator!G59,Calculator!H59)</f>
        <v/>
      </c>
      <c r="C57" s="8">
        <f>IF(Calculator!E59="Steam cooker, boiler-based",Calculator!F59,0)</f>
        <v>0</v>
      </c>
      <c r="D57" s="8">
        <f t="shared" si="0"/>
        <v>4380</v>
      </c>
      <c r="E57" s="14">
        <f t="shared" si="1"/>
        <v>0</v>
      </c>
      <c r="G57" s="24" t="str">
        <f>IF(Calculator!G59&gt;0,Calculator!G59,Calculator!H59)</f>
        <v/>
      </c>
      <c r="H57" s="8">
        <f>IF(Calculator!E59="Steam cooker, connectionless, ENERGY STAR",Calculator!F59,0)</f>
        <v>0</v>
      </c>
      <c r="I57" s="8">
        <f t="shared" si="4"/>
        <v>4380</v>
      </c>
      <c r="J57" s="8">
        <f t="shared" si="5"/>
        <v>0</v>
      </c>
    </row>
    <row r="58" spans="1:10" x14ac:dyDescent="0.25">
      <c r="A58" s="8" t="str">
        <f>Calculator!D60</f>
        <v/>
      </c>
      <c r="B58" s="8" t="str">
        <f>IF(Calculator!G60&gt;0,Calculator!G60,Calculator!H60)</f>
        <v/>
      </c>
      <c r="C58" s="8">
        <f>IF(Calculator!E60="Steam cooker, boiler-based",Calculator!F60,0)</f>
        <v>0</v>
      </c>
      <c r="D58" s="8">
        <f t="shared" si="0"/>
        <v>4380</v>
      </c>
      <c r="E58" s="14">
        <f t="shared" si="1"/>
        <v>0</v>
      </c>
      <c r="G58" s="24" t="str">
        <f>IF(Calculator!G60&gt;0,Calculator!G60,Calculator!H60)</f>
        <v/>
      </c>
      <c r="H58" s="8">
        <f>IF(Calculator!E60="Steam cooker, connectionless, ENERGY STAR",Calculator!F60,0)</f>
        <v>0</v>
      </c>
      <c r="I58" s="8">
        <f t="shared" si="4"/>
        <v>4380</v>
      </c>
      <c r="J58" s="8">
        <f t="shared" si="5"/>
        <v>0</v>
      </c>
    </row>
    <row r="59" spans="1:10" x14ac:dyDescent="0.25">
      <c r="A59" s="8" t="str">
        <f>Calculator!D61</f>
        <v/>
      </c>
      <c r="B59" s="8" t="str">
        <f>IF(Calculator!G61&gt;0,Calculator!G61,Calculator!H61)</f>
        <v/>
      </c>
      <c r="C59" s="8">
        <f>IF(Calculator!E61="Steam cooker, boiler-based",Calculator!F61,0)</f>
        <v>0</v>
      </c>
      <c r="D59" s="8">
        <f t="shared" si="0"/>
        <v>4380</v>
      </c>
      <c r="E59" s="14">
        <f t="shared" si="1"/>
        <v>0</v>
      </c>
      <c r="G59" s="24" t="str">
        <f>IF(Calculator!G61&gt;0,Calculator!G61,Calculator!H61)</f>
        <v/>
      </c>
      <c r="H59" s="8">
        <f>IF(Calculator!E61="Steam cooker, connectionless, ENERGY STAR",Calculator!F61,0)</f>
        <v>0</v>
      </c>
      <c r="I59" s="8">
        <f t="shared" si="4"/>
        <v>4380</v>
      </c>
      <c r="J59" s="8">
        <f t="shared" si="5"/>
        <v>0</v>
      </c>
    </row>
    <row r="60" spans="1:10" x14ac:dyDescent="0.25">
      <c r="A60" s="8" t="str">
        <f>Calculator!D62</f>
        <v/>
      </c>
      <c r="B60" s="8" t="str">
        <f>IF(Calculator!G62&gt;0,Calculator!G62,Calculator!H62)</f>
        <v/>
      </c>
      <c r="C60" s="8">
        <f>IF(Calculator!E62="Steam cooker, boiler-based",Calculator!F62,0)</f>
        <v>0</v>
      </c>
      <c r="D60" s="8">
        <f t="shared" si="0"/>
        <v>4380</v>
      </c>
      <c r="E60" s="14">
        <f t="shared" si="1"/>
        <v>0</v>
      </c>
      <c r="G60" s="24" t="str">
        <f>IF(Calculator!G62&gt;0,Calculator!G62,Calculator!H62)</f>
        <v/>
      </c>
      <c r="H60" s="8">
        <f>IF(Calculator!E62="Steam cooker, connectionless, ENERGY STAR",Calculator!F62,0)</f>
        <v>0</v>
      </c>
      <c r="I60" s="8">
        <f t="shared" si="4"/>
        <v>4380</v>
      </c>
      <c r="J60" s="8">
        <f t="shared" si="5"/>
        <v>0</v>
      </c>
    </row>
    <row r="61" spans="1:10" x14ac:dyDescent="0.25">
      <c r="A61" s="8" t="str">
        <f>Calculator!D63</f>
        <v/>
      </c>
      <c r="B61" s="8" t="str">
        <f>IF(Calculator!G63&gt;0,Calculator!G63,Calculator!H63)</f>
        <v/>
      </c>
      <c r="C61" s="8">
        <f>IF(Calculator!E63="Steam cooker, boiler-based",Calculator!F63,0)</f>
        <v>0</v>
      </c>
      <c r="D61" s="8">
        <f t="shared" si="0"/>
        <v>4380</v>
      </c>
      <c r="E61" s="14">
        <f t="shared" si="1"/>
        <v>0</v>
      </c>
      <c r="G61" s="24" t="str">
        <f>IF(Calculator!G63&gt;0,Calculator!G63,Calculator!H63)</f>
        <v/>
      </c>
      <c r="H61" s="8">
        <f>IF(Calculator!E63="Steam cooker, connectionless, ENERGY STAR",Calculator!F63,0)</f>
        <v>0</v>
      </c>
      <c r="I61" s="8">
        <f t="shared" si="4"/>
        <v>4380</v>
      </c>
      <c r="J61" s="8">
        <f t="shared" si="5"/>
        <v>0</v>
      </c>
    </row>
    <row r="62" spans="1:10" x14ac:dyDescent="0.25">
      <c r="A62" s="8" t="str">
        <f>Calculator!D64</f>
        <v/>
      </c>
      <c r="B62" s="8" t="str">
        <f>IF(Calculator!G64&gt;0,Calculator!G64,Calculator!H64)</f>
        <v/>
      </c>
      <c r="C62" s="8">
        <f>IF(Calculator!E64="Steam cooker, boiler-based",Calculator!F64,0)</f>
        <v>0</v>
      </c>
      <c r="D62" s="8">
        <f t="shared" si="0"/>
        <v>4380</v>
      </c>
      <c r="E62" s="14">
        <f t="shared" si="1"/>
        <v>0</v>
      </c>
      <c r="G62" s="24" t="str">
        <f>IF(Calculator!G64&gt;0,Calculator!G64,Calculator!H64)</f>
        <v/>
      </c>
      <c r="H62" s="8">
        <f>IF(Calculator!E64="Steam cooker, connectionless, ENERGY STAR",Calculator!F64,0)</f>
        <v>0</v>
      </c>
      <c r="I62" s="8">
        <f t="shared" si="4"/>
        <v>4380</v>
      </c>
      <c r="J62" s="8">
        <f t="shared" si="5"/>
        <v>0</v>
      </c>
    </row>
    <row r="63" spans="1:10" x14ac:dyDescent="0.25">
      <c r="A63" s="8" t="str">
        <f>Calculator!D65</f>
        <v/>
      </c>
      <c r="B63" s="8" t="str">
        <f>IF(Calculator!G65&gt;0,Calculator!G65,Calculator!H65)</f>
        <v/>
      </c>
      <c r="C63" s="8">
        <f>IF(Calculator!E65="Steam cooker, boiler-based",Calculator!F65,0)</f>
        <v>0</v>
      </c>
      <c r="D63" s="8">
        <f t="shared" si="0"/>
        <v>4380</v>
      </c>
      <c r="E63" s="14">
        <f t="shared" si="1"/>
        <v>0</v>
      </c>
      <c r="G63" s="24" t="str">
        <f>IF(Calculator!G65&gt;0,Calculator!G65,Calculator!H65)</f>
        <v/>
      </c>
      <c r="H63" s="8">
        <f>IF(Calculator!E65="Steam cooker, connectionless, ENERGY STAR",Calculator!F65,0)</f>
        <v>0</v>
      </c>
      <c r="I63" s="8">
        <f t="shared" si="4"/>
        <v>4380</v>
      </c>
      <c r="J63" s="8">
        <f t="shared" si="5"/>
        <v>0</v>
      </c>
    </row>
    <row r="64" spans="1:10" x14ac:dyDescent="0.25">
      <c r="A64" s="8" t="str">
        <f>Calculator!D66</f>
        <v/>
      </c>
      <c r="B64" s="8" t="str">
        <f>IF(Calculator!G66&gt;0,Calculator!G66,Calculator!H66)</f>
        <v/>
      </c>
      <c r="C64" s="8">
        <f>IF(Calculator!E66="Steam cooker, boiler-based",Calculator!F66,0)</f>
        <v>0</v>
      </c>
      <c r="D64" s="8">
        <f t="shared" si="0"/>
        <v>4380</v>
      </c>
      <c r="E64" s="14">
        <f t="shared" si="1"/>
        <v>0</v>
      </c>
      <c r="G64" s="24" t="str">
        <f>IF(Calculator!G66&gt;0,Calculator!G66,Calculator!H66)</f>
        <v/>
      </c>
      <c r="H64" s="8">
        <f>IF(Calculator!E66="Steam cooker, connectionless, ENERGY STAR",Calculator!F66,0)</f>
        <v>0</v>
      </c>
      <c r="I64" s="8">
        <f t="shared" si="4"/>
        <v>4380</v>
      </c>
      <c r="J64" s="8">
        <f t="shared" si="5"/>
        <v>0</v>
      </c>
    </row>
    <row r="65" spans="1:10" x14ac:dyDescent="0.25">
      <c r="A65" s="8" t="str">
        <f>Calculator!D67</f>
        <v/>
      </c>
      <c r="B65" s="8" t="str">
        <f>IF(Calculator!G67&gt;0,Calculator!G67,Calculator!H67)</f>
        <v/>
      </c>
      <c r="C65" s="8">
        <f>IF(Calculator!E67="Steam cooker, boiler-based",Calculator!F67,0)</f>
        <v>0</v>
      </c>
      <c r="D65" s="8">
        <f t="shared" si="0"/>
        <v>4380</v>
      </c>
      <c r="E65" s="14">
        <f t="shared" si="1"/>
        <v>0</v>
      </c>
      <c r="G65" s="24" t="str">
        <f>IF(Calculator!G67&gt;0,Calculator!G67,Calculator!H67)</f>
        <v/>
      </c>
      <c r="H65" s="8">
        <f>IF(Calculator!E67="Steam cooker, connectionless, ENERGY STAR",Calculator!F67,0)</f>
        <v>0</v>
      </c>
      <c r="I65" s="8">
        <f t="shared" si="4"/>
        <v>4380</v>
      </c>
      <c r="J65" s="8">
        <f t="shared" si="5"/>
        <v>0</v>
      </c>
    </row>
    <row r="66" spans="1:10" x14ac:dyDescent="0.25">
      <c r="A66" s="8" t="str">
        <f>Calculator!D68</f>
        <v/>
      </c>
      <c r="B66" s="8" t="str">
        <f>IF(Calculator!G68&gt;0,Calculator!G68,Calculator!H68)</f>
        <v/>
      </c>
      <c r="C66" s="8">
        <f>IF(Calculator!E68="Steam cooker, boiler-based",Calculator!F68,0)</f>
        <v>0</v>
      </c>
      <c r="D66" s="8">
        <f t="shared" si="0"/>
        <v>4380</v>
      </c>
      <c r="E66" s="14">
        <f t="shared" si="1"/>
        <v>0</v>
      </c>
      <c r="G66" s="24" t="str">
        <f>IF(Calculator!G68&gt;0,Calculator!G68,Calculator!H68)</f>
        <v/>
      </c>
      <c r="H66" s="8">
        <f>IF(Calculator!E68="Steam cooker, connectionless, ENERGY STAR",Calculator!F68,0)</f>
        <v>0</v>
      </c>
      <c r="I66" s="8">
        <f t="shared" si="4"/>
        <v>4380</v>
      </c>
      <c r="J66" s="8">
        <f t="shared" si="5"/>
        <v>0</v>
      </c>
    </row>
    <row r="67" spans="1:10" x14ac:dyDescent="0.25">
      <c r="A67" s="8" t="str">
        <f>Calculator!D69</f>
        <v/>
      </c>
      <c r="B67" s="8" t="str">
        <f>IF(Calculator!G69&gt;0,Calculator!G69,Calculator!H69)</f>
        <v/>
      </c>
      <c r="C67" s="8">
        <f>IF(Calculator!E69="Steam cooker, boiler-based",Calculator!F69,0)</f>
        <v>0</v>
      </c>
      <c r="D67" s="8">
        <f t="shared" si="0"/>
        <v>4380</v>
      </c>
      <c r="E67" s="14">
        <f t="shared" si="1"/>
        <v>0</v>
      </c>
      <c r="G67" s="24" t="str">
        <f>IF(Calculator!G69&gt;0,Calculator!G69,Calculator!H69)</f>
        <v/>
      </c>
      <c r="H67" s="8">
        <f>IF(Calculator!E69="Steam cooker, connectionless, ENERGY STAR",Calculator!F69,0)</f>
        <v>0</v>
      </c>
      <c r="I67" s="8">
        <f t="shared" si="4"/>
        <v>4380</v>
      </c>
      <c r="J67" s="8">
        <f t="shared" si="5"/>
        <v>0</v>
      </c>
    </row>
    <row r="68" spans="1:10" x14ac:dyDescent="0.25">
      <c r="A68" s="8" t="str">
        <f>Calculator!D70</f>
        <v/>
      </c>
      <c r="B68" s="8" t="str">
        <f>IF(Calculator!G70&gt;0,Calculator!G70,Calculator!H70)</f>
        <v/>
      </c>
      <c r="C68" s="8">
        <f>IF(Calculator!E70="Steam cooker, boiler-based",Calculator!F70,0)</f>
        <v>0</v>
      </c>
      <c r="D68" s="8">
        <f t="shared" si="0"/>
        <v>4380</v>
      </c>
      <c r="E68" s="14">
        <f t="shared" si="1"/>
        <v>0</v>
      </c>
      <c r="G68" s="24" t="str">
        <f>IF(Calculator!G70&gt;0,Calculator!G70,Calculator!H70)</f>
        <v/>
      </c>
      <c r="H68" s="8">
        <f>IF(Calculator!E70="Steam cooker, connectionless, ENERGY STAR",Calculator!F70,0)</f>
        <v>0</v>
      </c>
      <c r="I68" s="8">
        <f t="shared" si="4"/>
        <v>4380</v>
      </c>
      <c r="J68" s="8">
        <f t="shared" si="5"/>
        <v>0</v>
      </c>
    </row>
    <row r="69" spans="1:10" x14ac:dyDescent="0.25">
      <c r="A69" s="8" t="str">
        <f>Calculator!D71</f>
        <v/>
      </c>
      <c r="B69" s="8" t="str">
        <f>IF(Calculator!G71&gt;0,Calculator!G71,Calculator!H71)</f>
        <v/>
      </c>
      <c r="C69" s="8">
        <f>IF(Calculator!E71="Steam cooker, boiler-based",Calculator!F71,0)</f>
        <v>0</v>
      </c>
      <c r="D69" s="8">
        <f t="shared" si="0"/>
        <v>4380</v>
      </c>
      <c r="E69" s="14">
        <f t="shared" si="1"/>
        <v>0</v>
      </c>
      <c r="G69" s="24" t="str">
        <f>IF(Calculator!G71&gt;0,Calculator!G71,Calculator!H71)</f>
        <v/>
      </c>
      <c r="H69" s="8">
        <f>IF(Calculator!E71="Steam cooker, connectionless, ENERGY STAR",Calculator!F71,0)</f>
        <v>0</v>
      </c>
      <c r="I69" s="8">
        <f t="shared" si="4"/>
        <v>4380</v>
      </c>
      <c r="J69" s="8">
        <f t="shared" si="5"/>
        <v>0</v>
      </c>
    </row>
    <row r="70" spans="1:10" x14ac:dyDescent="0.25">
      <c r="A70" s="8" t="str">
        <f>Calculator!D72</f>
        <v/>
      </c>
      <c r="B70" s="8" t="str">
        <f>IF(Calculator!G72&gt;0,Calculator!G72,Calculator!H72)</f>
        <v/>
      </c>
      <c r="C70" s="8">
        <f>IF(Calculator!E72="Steam cooker, boiler-based",Calculator!F72,0)</f>
        <v>0</v>
      </c>
      <c r="D70" s="8">
        <f t="shared" si="0"/>
        <v>4380</v>
      </c>
      <c r="E70" s="14">
        <f t="shared" si="1"/>
        <v>0</v>
      </c>
      <c r="G70" s="24" t="str">
        <f>IF(Calculator!G72&gt;0,Calculator!G72,Calculator!H72)</f>
        <v/>
      </c>
      <c r="H70" s="8">
        <f>IF(Calculator!E72="Steam cooker, connectionless, ENERGY STAR",Calculator!F72,0)</f>
        <v>0</v>
      </c>
      <c r="I70" s="8">
        <f t="shared" si="4"/>
        <v>4380</v>
      </c>
      <c r="J70" s="8">
        <f t="shared" si="5"/>
        <v>0</v>
      </c>
    </row>
    <row r="71" spans="1:10" x14ac:dyDescent="0.25">
      <c r="A71" s="8" t="str">
        <f>Calculator!D73</f>
        <v/>
      </c>
      <c r="B71" s="8" t="str">
        <f>IF(Calculator!G73&gt;0,Calculator!G73,Calculator!H73)</f>
        <v/>
      </c>
      <c r="C71" s="8">
        <f>IF(Calculator!E73="Steam cooker, boiler-based",Calculator!F73,0)</f>
        <v>0</v>
      </c>
      <c r="D71" s="8">
        <f t="shared" si="0"/>
        <v>4380</v>
      </c>
      <c r="E71" s="14">
        <f t="shared" si="1"/>
        <v>0</v>
      </c>
      <c r="G71" s="24" t="str">
        <f>IF(Calculator!G73&gt;0,Calculator!G73,Calculator!H73)</f>
        <v/>
      </c>
      <c r="H71" s="8">
        <f>IF(Calculator!E73="Steam cooker, connectionless, ENERGY STAR",Calculator!F73,0)</f>
        <v>0</v>
      </c>
      <c r="I71" s="8">
        <f t="shared" si="4"/>
        <v>4380</v>
      </c>
      <c r="J71" s="8">
        <f t="shared" si="5"/>
        <v>0</v>
      </c>
    </row>
    <row r="72" spans="1:10" x14ac:dyDescent="0.25">
      <c r="A72" s="8" t="str">
        <f>Calculator!D74</f>
        <v/>
      </c>
      <c r="B72" s="8" t="str">
        <f>IF(Calculator!G74&gt;0,Calculator!G74,Calculator!H74)</f>
        <v/>
      </c>
      <c r="C72" s="8">
        <f>IF(Calculator!E74="Steam cooker, boiler-based",Calculator!F74,0)</f>
        <v>0</v>
      </c>
      <c r="D72" s="8">
        <f t="shared" si="0"/>
        <v>4380</v>
      </c>
      <c r="E72" s="14">
        <f t="shared" si="1"/>
        <v>0</v>
      </c>
      <c r="G72" s="24" t="str">
        <f>IF(Calculator!G74&gt;0,Calculator!G74,Calculator!H74)</f>
        <v/>
      </c>
      <c r="H72" s="8">
        <f>IF(Calculator!E74="Steam cooker, connectionless, ENERGY STAR",Calculator!F74,0)</f>
        <v>0</v>
      </c>
      <c r="I72" s="8">
        <f t="shared" si="4"/>
        <v>4380</v>
      </c>
      <c r="J72" s="8">
        <f t="shared" si="5"/>
        <v>0</v>
      </c>
    </row>
    <row r="73" spans="1:10" x14ac:dyDescent="0.25">
      <c r="A73" s="8" t="str">
        <f>Calculator!D75</f>
        <v/>
      </c>
      <c r="B73" s="8" t="str">
        <f>IF(Calculator!G75&gt;0,Calculator!G75,Calculator!H75)</f>
        <v/>
      </c>
      <c r="C73" s="8">
        <f>IF(Calculator!E75="Steam cooker, boiler-based",Calculator!F75,0)</f>
        <v>0</v>
      </c>
      <c r="D73" s="8">
        <f t="shared" si="0"/>
        <v>4380</v>
      </c>
      <c r="E73" s="14">
        <f t="shared" si="1"/>
        <v>0</v>
      </c>
      <c r="G73" s="24" t="str">
        <f>IF(Calculator!G75&gt;0,Calculator!G75,Calculator!H75)</f>
        <v/>
      </c>
      <c r="H73" s="8">
        <f>IF(Calculator!E75="Steam cooker, connectionless, ENERGY STAR",Calculator!F75,0)</f>
        <v>0</v>
      </c>
      <c r="I73" s="8">
        <f t="shared" si="4"/>
        <v>4380</v>
      </c>
      <c r="J73" s="8">
        <f t="shared" si="5"/>
        <v>0</v>
      </c>
    </row>
    <row r="74" spans="1:10" x14ac:dyDescent="0.25">
      <c r="A74" s="8" t="str">
        <f>Calculator!D76</f>
        <v/>
      </c>
      <c r="B74" s="8" t="str">
        <f>IF(Calculator!G76&gt;0,Calculator!G76,Calculator!H76)</f>
        <v/>
      </c>
      <c r="C74" s="8">
        <f>IF(Calculator!E76="Steam cooker, boiler-based",Calculator!F76,0)</f>
        <v>0</v>
      </c>
      <c r="D74" s="8">
        <f t="shared" si="0"/>
        <v>4380</v>
      </c>
      <c r="E74" s="14">
        <f t="shared" si="1"/>
        <v>0</v>
      </c>
      <c r="G74" s="24" t="str">
        <f>IF(Calculator!G76&gt;0,Calculator!G76,Calculator!H76)</f>
        <v/>
      </c>
      <c r="H74" s="8">
        <f>IF(Calculator!E76="Steam cooker, connectionless, ENERGY STAR",Calculator!F76,0)</f>
        <v>0</v>
      </c>
      <c r="I74" s="8">
        <f t="shared" si="4"/>
        <v>4380</v>
      </c>
      <c r="J74" s="8">
        <f t="shared" si="5"/>
        <v>0</v>
      </c>
    </row>
    <row r="75" spans="1:10" x14ac:dyDescent="0.25">
      <c r="A75" s="8" t="str">
        <f>Calculator!D77</f>
        <v/>
      </c>
      <c r="B75" s="8" t="str">
        <f>IF(Calculator!G77&gt;0,Calculator!G77,Calculator!H77)</f>
        <v/>
      </c>
      <c r="C75" s="8">
        <f>IF(Calculator!E77="Steam cooker, boiler-based",Calculator!F77,0)</f>
        <v>0</v>
      </c>
      <c r="D75" s="8">
        <f t="shared" si="0"/>
        <v>4380</v>
      </c>
      <c r="E75" s="14">
        <f t="shared" si="1"/>
        <v>0</v>
      </c>
      <c r="G75" s="24" t="str">
        <f>IF(Calculator!G77&gt;0,Calculator!G77,Calculator!H77)</f>
        <v/>
      </c>
      <c r="H75" s="8">
        <f>IF(Calculator!E77="Steam cooker, connectionless, ENERGY STAR",Calculator!F77,0)</f>
        <v>0</v>
      </c>
      <c r="I75" s="8">
        <f t="shared" si="4"/>
        <v>4380</v>
      </c>
      <c r="J75" s="8">
        <f t="shared" si="5"/>
        <v>0</v>
      </c>
    </row>
    <row r="76" spans="1:10" x14ac:dyDescent="0.25">
      <c r="A76" s="8" t="str">
        <f>Calculator!D78</f>
        <v/>
      </c>
      <c r="B76" s="8" t="str">
        <f>IF(Calculator!G78&gt;0,Calculator!G78,Calculator!H78)</f>
        <v/>
      </c>
      <c r="C76" s="8">
        <f>IF(Calculator!E78="Steam cooker, boiler-based",Calculator!F78,0)</f>
        <v>0</v>
      </c>
      <c r="D76" s="8">
        <f t="shared" si="0"/>
        <v>4380</v>
      </c>
      <c r="E76" s="14">
        <f t="shared" si="1"/>
        <v>0</v>
      </c>
      <c r="G76" s="24" t="str">
        <f>IF(Calculator!G78&gt;0,Calculator!G78,Calculator!H78)</f>
        <v/>
      </c>
      <c r="H76" s="8">
        <f>IF(Calculator!E78="Steam cooker, connectionless, ENERGY STAR",Calculator!F78,0)</f>
        <v>0</v>
      </c>
      <c r="I76" s="8">
        <f t="shared" si="4"/>
        <v>4380</v>
      </c>
      <c r="J76" s="8">
        <f t="shared" si="5"/>
        <v>0</v>
      </c>
    </row>
    <row r="77" spans="1:10" x14ac:dyDescent="0.25">
      <c r="A77" s="8" t="str">
        <f>Calculator!D79</f>
        <v/>
      </c>
      <c r="B77" s="8" t="str">
        <f>IF(Calculator!G79&gt;0,Calculator!G79,Calculator!H79)</f>
        <v/>
      </c>
      <c r="C77" s="8">
        <f>IF(Calculator!E79="Steam cooker, boiler-based",Calculator!F79,0)</f>
        <v>0</v>
      </c>
      <c r="D77" s="8">
        <f t="shared" ref="D77:D140" si="6">$B$8*OP_DAYS</f>
        <v>4380</v>
      </c>
      <c r="E77" s="14">
        <f t="shared" ref="E77:E140" si="7">IFERROR(B77*C77*D77/GALPERM3,0)</f>
        <v>0</v>
      </c>
      <c r="G77" s="24" t="str">
        <f>IF(Calculator!G79&gt;0,Calculator!G79,Calculator!H79)</f>
        <v/>
      </c>
      <c r="H77" s="8">
        <f>IF(Calculator!E79="Steam cooker, connectionless, ENERGY STAR",Calculator!F79,0)</f>
        <v>0</v>
      </c>
      <c r="I77" s="8">
        <f t="shared" ref="I77:I108" si="8">$B$8*OP_DAYS</f>
        <v>4380</v>
      </c>
      <c r="J77" s="8">
        <f t="shared" ref="J77:J108" si="9">IFERROR(G77*H77*I77/GALPERM3,0)</f>
        <v>0</v>
      </c>
    </row>
    <row r="78" spans="1:10" x14ac:dyDescent="0.25">
      <c r="A78" s="8" t="str">
        <f>Calculator!D80</f>
        <v/>
      </c>
      <c r="B78" s="8" t="str">
        <f>IF(Calculator!G80&gt;0,Calculator!G80,Calculator!H80)</f>
        <v/>
      </c>
      <c r="C78" s="8">
        <f>IF(Calculator!E80="Steam cooker, boiler-based",Calculator!F80,0)</f>
        <v>0</v>
      </c>
      <c r="D78" s="8">
        <f t="shared" si="6"/>
        <v>4380</v>
      </c>
      <c r="E78" s="14">
        <f t="shared" si="7"/>
        <v>0</v>
      </c>
      <c r="G78" s="24" t="str">
        <f>IF(Calculator!G80&gt;0,Calculator!G80,Calculator!H80)</f>
        <v/>
      </c>
      <c r="H78" s="8">
        <f>IF(Calculator!E80="Steam cooker, connectionless, ENERGY STAR",Calculator!F80,0)</f>
        <v>0</v>
      </c>
      <c r="I78" s="8">
        <f t="shared" si="8"/>
        <v>4380</v>
      </c>
      <c r="J78" s="8">
        <f t="shared" si="9"/>
        <v>0</v>
      </c>
    </row>
    <row r="79" spans="1:10" x14ac:dyDescent="0.25">
      <c r="A79" s="8" t="str">
        <f>Calculator!D81</f>
        <v/>
      </c>
      <c r="B79" s="8" t="str">
        <f>IF(Calculator!G81&gt;0,Calculator!G81,Calculator!H81)</f>
        <v/>
      </c>
      <c r="C79" s="8">
        <f>IF(Calculator!E81="Steam cooker, boiler-based",Calculator!F81,0)</f>
        <v>0</v>
      </c>
      <c r="D79" s="8">
        <f t="shared" si="6"/>
        <v>4380</v>
      </c>
      <c r="E79" s="14">
        <f t="shared" si="7"/>
        <v>0</v>
      </c>
      <c r="G79" s="24" t="str">
        <f>IF(Calculator!G81&gt;0,Calculator!G81,Calculator!H81)</f>
        <v/>
      </c>
      <c r="H79" s="8">
        <f>IF(Calculator!E81="Steam cooker, connectionless, ENERGY STAR",Calculator!F81,0)</f>
        <v>0</v>
      </c>
      <c r="I79" s="8">
        <f t="shared" si="8"/>
        <v>4380</v>
      </c>
      <c r="J79" s="8">
        <f t="shared" si="9"/>
        <v>0</v>
      </c>
    </row>
    <row r="80" spans="1:10" x14ac:dyDescent="0.25">
      <c r="A80" s="8" t="str">
        <f>Calculator!D82</f>
        <v/>
      </c>
      <c r="B80" s="8" t="str">
        <f>IF(Calculator!G82&gt;0,Calculator!G82,Calculator!H82)</f>
        <v/>
      </c>
      <c r="C80" s="8">
        <f>IF(Calculator!E82="Steam cooker, boiler-based",Calculator!F82,0)</f>
        <v>0</v>
      </c>
      <c r="D80" s="8">
        <f t="shared" si="6"/>
        <v>4380</v>
      </c>
      <c r="E80" s="14">
        <f t="shared" si="7"/>
        <v>0</v>
      </c>
      <c r="G80" s="24" t="str">
        <f>IF(Calculator!G82&gt;0,Calculator!G82,Calculator!H82)</f>
        <v/>
      </c>
      <c r="H80" s="8">
        <f>IF(Calculator!E82="Steam cooker, connectionless, ENERGY STAR",Calculator!F82,0)</f>
        <v>0</v>
      </c>
      <c r="I80" s="8">
        <f t="shared" si="8"/>
        <v>4380</v>
      </c>
      <c r="J80" s="8">
        <f t="shared" si="9"/>
        <v>0</v>
      </c>
    </row>
    <row r="81" spans="1:10" x14ac:dyDescent="0.25">
      <c r="A81" s="8" t="str">
        <f>Calculator!D83</f>
        <v/>
      </c>
      <c r="B81" s="8" t="str">
        <f>IF(Calculator!G83&gt;0,Calculator!G83,Calculator!H83)</f>
        <v/>
      </c>
      <c r="C81" s="8">
        <f>IF(Calculator!E83="Steam cooker, boiler-based",Calculator!F83,0)</f>
        <v>0</v>
      </c>
      <c r="D81" s="8">
        <f t="shared" si="6"/>
        <v>4380</v>
      </c>
      <c r="E81" s="14">
        <f t="shared" si="7"/>
        <v>0</v>
      </c>
      <c r="G81" s="24" t="str">
        <f>IF(Calculator!G83&gt;0,Calculator!G83,Calculator!H83)</f>
        <v/>
      </c>
      <c r="H81" s="8">
        <f>IF(Calculator!E83="Steam cooker, connectionless, ENERGY STAR",Calculator!F83,0)</f>
        <v>0</v>
      </c>
      <c r="I81" s="8">
        <f t="shared" si="8"/>
        <v>4380</v>
      </c>
      <c r="J81" s="8">
        <f t="shared" si="9"/>
        <v>0</v>
      </c>
    </row>
    <row r="82" spans="1:10" x14ac:dyDescent="0.25">
      <c r="A82" s="8" t="str">
        <f>Calculator!D84</f>
        <v/>
      </c>
      <c r="B82" s="8" t="str">
        <f>IF(Calculator!G84&gt;0,Calculator!G84,Calculator!H84)</f>
        <v/>
      </c>
      <c r="C82" s="8">
        <f>IF(Calculator!E84="Steam cooker, boiler-based",Calculator!F84,0)</f>
        <v>0</v>
      </c>
      <c r="D82" s="8">
        <f t="shared" si="6"/>
        <v>4380</v>
      </c>
      <c r="E82" s="14">
        <f t="shared" si="7"/>
        <v>0</v>
      </c>
      <c r="G82" s="24" t="str">
        <f>IF(Calculator!G84&gt;0,Calculator!G84,Calculator!H84)</f>
        <v/>
      </c>
      <c r="H82" s="8">
        <f>IF(Calculator!E84="Steam cooker, connectionless, ENERGY STAR",Calculator!F84,0)</f>
        <v>0</v>
      </c>
      <c r="I82" s="8">
        <f t="shared" si="8"/>
        <v>4380</v>
      </c>
      <c r="J82" s="8">
        <f t="shared" si="9"/>
        <v>0</v>
      </c>
    </row>
    <row r="83" spans="1:10" x14ac:dyDescent="0.25">
      <c r="A83" s="8" t="str">
        <f>Calculator!D85</f>
        <v/>
      </c>
      <c r="B83" s="8" t="str">
        <f>IF(Calculator!G85&gt;0,Calculator!G85,Calculator!H85)</f>
        <v/>
      </c>
      <c r="C83" s="8">
        <f>IF(Calculator!E85="Steam cooker, boiler-based",Calculator!F85,0)</f>
        <v>0</v>
      </c>
      <c r="D83" s="8">
        <f t="shared" si="6"/>
        <v>4380</v>
      </c>
      <c r="E83" s="14">
        <f t="shared" si="7"/>
        <v>0</v>
      </c>
      <c r="G83" s="24" t="str">
        <f>IF(Calculator!G85&gt;0,Calculator!G85,Calculator!H85)</f>
        <v/>
      </c>
      <c r="H83" s="8">
        <f>IF(Calculator!E85="Steam cooker, connectionless, ENERGY STAR",Calculator!F85,0)</f>
        <v>0</v>
      </c>
      <c r="I83" s="8">
        <f t="shared" si="8"/>
        <v>4380</v>
      </c>
      <c r="J83" s="8">
        <f t="shared" si="9"/>
        <v>0</v>
      </c>
    </row>
    <row r="84" spans="1:10" x14ac:dyDescent="0.25">
      <c r="A84" s="8" t="str">
        <f>Calculator!D86</f>
        <v/>
      </c>
      <c r="B84" s="8" t="str">
        <f>IF(Calculator!G86&gt;0,Calculator!G86,Calculator!H86)</f>
        <v/>
      </c>
      <c r="C84" s="8">
        <f>IF(Calculator!E86="Steam cooker, boiler-based",Calculator!F86,0)</f>
        <v>0</v>
      </c>
      <c r="D84" s="8">
        <f t="shared" si="6"/>
        <v>4380</v>
      </c>
      <c r="E84" s="14">
        <f t="shared" si="7"/>
        <v>0</v>
      </c>
      <c r="G84" s="24" t="str">
        <f>IF(Calculator!G86&gt;0,Calculator!G86,Calculator!H86)</f>
        <v/>
      </c>
      <c r="H84" s="8">
        <f>IF(Calculator!E86="Steam cooker, connectionless, ENERGY STAR",Calculator!F86,0)</f>
        <v>0</v>
      </c>
      <c r="I84" s="8">
        <f t="shared" si="8"/>
        <v>4380</v>
      </c>
      <c r="J84" s="8">
        <f t="shared" si="9"/>
        <v>0</v>
      </c>
    </row>
    <row r="85" spans="1:10" x14ac:dyDescent="0.25">
      <c r="A85" s="8" t="str">
        <f>Calculator!D87</f>
        <v/>
      </c>
      <c r="B85" s="8" t="str">
        <f>IF(Calculator!G87&gt;0,Calculator!G87,Calculator!H87)</f>
        <v/>
      </c>
      <c r="C85" s="8">
        <f>IF(Calculator!E87="Steam cooker, boiler-based",Calculator!F87,0)</f>
        <v>0</v>
      </c>
      <c r="D85" s="8">
        <f t="shared" si="6"/>
        <v>4380</v>
      </c>
      <c r="E85" s="14">
        <f t="shared" si="7"/>
        <v>0</v>
      </c>
      <c r="G85" s="24" t="str">
        <f>IF(Calculator!G87&gt;0,Calculator!G87,Calculator!H87)</f>
        <v/>
      </c>
      <c r="H85" s="8">
        <f>IF(Calculator!E87="Steam cooker, connectionless, ENERGY STAR",Calculator!F87,0)</f>
        <v>0</v>
      </c>
      <c r="I85" s="8">
        <f t="shared" si="8"/>
        <v>4380</v>
      </c>
      <c r="J85" s="8">
        <f t="shared" si="9"/>
        <v>0</v>
      </c>
    </row>
    <row r="86" spans="1:10" x14ac:dyDescent="0.25">
      <c r="A86" s="8" t="str">
        <f>Calculator!D88</f>
        <v/>
      </c>
      <c r="B86" s="8" t="str">
        <f>IF(Calculator!G88&gt;0,Calculator!G88,Calculator!H88)</f>
        <v/>
      </c>
      <c r="C86" s="8">
        <f>IF(Calculator!E88="Steam cooker, boiler-based",Calculator!F88,0)</f>
        <v>0</v>
      </c>
      <c r="D86" s="8">
        <f t="shared" si="6"/>
        <v>4380</v>
      </c>
      <c r="E86" s="14">
        <f t="shared" si="7"/>
        <v>0</v>
      </c>
      <c r="G86" s="24" t="str">
        <f>IF(Calculator!G88&gt;0,Calculator!G88,Calculator!H88)</f>
        <v/>
      </c>
      <c r="H86" s="8">
        <f>IF(Calculator!E88="Steam cooker, connectionless, ENERGY STAR",Calculator!F88,0)</f>
        <v>0</v>
      </c>
      <c r="I86" s="8">
        <f t="shared" si="8"/>
        <v>4380</v>
      </c>
      <c r="J86" s="8">
        <f t="shared" si="9"/>
        <v>0</v>
      </c>
    </row>
    <row r="87" spans="1:10" x14ac:dyDescent="0.25">
      <c r="A87" s="8" t="str">
        <f>Calculator!D89</f>
        <v/>
      </c>
      <c r="B87" s="8" t="str">
        <f>IF(Calculator!G89&gt;0,Calculator!G89,Calculator!H89)</f>
        <v/>
      </c>
      <c r="C87" s="8">
        <f>IF(Calculator!E89="Steam cooker, boiler-based",Calculator!F89,0)</f>
        <v>0</v>
      </c>
      <c r="D87" s="8">
        <f t="shared" si="6"/>
        <v>4380</v>
      </c>
      <c r="E87" s="14">
        <f t="shared" si="7"/>
        <v>0</v>
      </c>
      <c r="G87" s="24" t="str">
        <f>IF(Calculator!G89&gt;0,Calculator!G89,Calculator!H89)</f>
        <v/>
      </c>
      <c r="H87" s="8">
        <f>IF(Calculator!E89="Steam cooker, connectionless, ENERGY STAR",Calculator!F89,0)</f>
        <v>0</v>
      </c>
      <c r="I87" s="8">
        <f t="shared" si="8"/>
        <v>4380</v>
      </c>
      <c r="J87" s="8">
        <f t="shared" si="9"/>
        <v>0</v>
      </c>
    </row>
    <row r="88" spans="1:10" x14ac:dyDescent="0.25">
      <c r="A88" s="8" t="str">
        <f>Calculator!D90</f>
        <v/>
      </c>
      <c r="B88" s="8" t="str">
        <f>IF(Calculator!G90&gt;0,Calculator!G90,Calculator!H90)</f>
        <v/>
      </c>
      <c r="C88" s="8">
        <f>IF(Calculator!E90="Steam cooker, boiler-based",Calculator!F90,0)</f>
        <v>0</v>
      </c>
      <c r="D88" s="8">
        <f t="shared" si="6"/>
        <v>4380</v>
      </c>
      <c r="E88" s="14">
        <f t="shared" si="7"/>
        <v>0</v>
      </c>
      <c r="G88" s="24" t="str">
        <f>IF(Calculator!G90&gt;0,Calculator!G90,Calculator!H90)</f>
        <v/>
      </c>
      <c r="H88" s="8">
        <f>IF(Calculator!E90="Steam cooker, connectionless, ENERGY STAR",Calculator!F90,0)</f>
        <v>0</v>
      </c>
      <c r="I88" s="8">
        <f t="shared" si="8"/>
        <v>4380</v>
      </c>
      <c r="J88" s="8">
        <f t="shared" si="9"/>
        <v>0</v>
      </c>
    </row>
    <row r="89" spans="1:10" x14ac:dyDescent="0.25">
      <c r="A89" s="8" t="str">
        <f>Calculator!D91</f>
        <v/>
      </c>
      <c r="B89" s="8" t="str">
        <f>IF(Calculator!G91&gt;0,Calculator!G91,Calculator!H91)</f>
        <v/>
      </c>
      <c r="C89" s="8">
        <f>IF(Calculator!E91="Steam cooker, boiler-based",Calculator!F91,0)</f>
        <v>0</v>
      </c>
      <c r="D89" s="8">
        <f t="shared" si="6"/>
        <v>4380</v>
      </c>
      <c r="E89" s="14">
        <f t="shared" si="7"/>
        <v>0</v>
      </c>
      <c r="G89" s="24" t="str">
        <f>IF(Calculator!G91&gt;0,Calculator!G91,Calculator!H91)</f>
        <v/>
      </c>
      <c r="H89" s="8">
        <f>IF(Calculator!E91="Steam cooker, connectionless, ENERGY STAR",Calculator!F91,0)</f>
        <v>0</v>
      </c>
      <c r="I89" s="8">
        <f t="shared" si="8"/>
        <v>4380</v>
      </c>
      <c r="J89" s="8">
        <f t="shared" si="9"/>
        <v>0</v>
      </c>
    </row>
    <row r="90" spans="1:10" x14ac:dyDescent="0.25">
      <c r="A90" s="8" t="str">
        <f>Calculator!D92</f>
        <v/>
      </c>
      <c r="B90" s="8" t="str">
        <f>IF(Calculator!G92&gt;0,Calculator!G92,Calculator!H92)</f>
        <v/>
      </c>
      <c r="C90" s="8">
        <f>IF(Calculator!E92="Steam cooker, boiler-based",Calculator!F92,0)</f>
        <v>0</v>
      </c>
      <c r="D90" s="8">
        <f t="shared" si="6"/>
        <v>4380</v>
      </c>
      <c r="E90" s="14">
        <f t="shared" si="7"/>
        <v>0</v>
      </c>
      <c r="G90" s="24" t="str">
        <f>IF(Calculator!G92&gt;0,Calculator!G92,Calculator!H92)</f>
        <v/>
      </c>
      <c r="H90" s="8">
        <f>IF(Calculator!E92="Steam cooker, connectionless, ENERGY STAR",Calculator!F92,0)</f>
        <v>0</v>
      </c>
      <c r="I90" s="8">
        <f t="shared" si="8"/>
        <v>4380</v>
      </c>
      <c r="J90" s="8">
        <f t="shared" si="9"/>
        <v>0</v>
      </c>
    </row>
    <row r="91" spans="1:10" x14ac:dyDescent="0.25">
      <c r="A91" s="8" t="str">
        <f>Calculator!D93</f>
        <v/>
      </c>
      <c r="B91" s="8" t="str">
        <f>IF(Calculator!G93&gt;0,Calculator!G93,Calculator!H93)</f>
        <v/>
      </c>
      <c r="C91" s="8">
        <f>IF(Calculator!E93="Steam cooker, boiler-based",Calculator!F93,0)</f>
        <v>0</v>
      </c>
      <c r="D91" s="8">
        <f t="shared" si="6"/>
        <v>4380</v>
      </c>
      <c r="E91" s="14">
        <f t="shared" si="7"/>
        <v>0</v>
      </c>
      <c r="G91" s="24" t="str">
        <f>IF(Calculator!G93&gt;0,Calculator!G93,Calculator!H93)</f>
        <v/>
      </c>
      <c r="H91" s="8">
        <f>IF(Calculator!E93="Steam cooker, connectionless, ENERGY STAR",Calculator!F93,0)</f>
        <v>0</v>
      </c>
      <c r="I91" s="8">
        <f t="shared" si="8"/>
        <v>4380</v>
      </c>
      <c r="J91" s="8">
        <f t="shared" si="9"/>
        <v>0</v>
      </c>
    </row>
    <row r="92" spans="1:10" x14ac:dyDescent="0.25">
      <c r="A92" s="8" t="str">
        <f>Calculator!D94</f>
        <v/>
      </c>
      <c r="B92" s="8" t="str">
        <f>IF(Calculator!G94&gt;0,Calculator!G94,Calculator!H94)</f>
        <v/>
      </c>
      <c r="C92" s="8">
        <f>IF(Calculator!E94="Steam cooker, boiler-based",Calculator!F94,0)</f>
        <v>0</v>
      </c>
      <c r="D92" s="8">
        <f t="shared" si="6"/>
        <v>4380</v>
      </c>
      <c r="E92" s="14">
        <f t="shared" si="7"/>
        <v>0</v>
      </c>
      <c r="G92" s="24" t="str">
        <f>IF(Calculator!G94&gt;0,Calculator!G94,Calculator!H94)</f>
        <v/>
      </c>
      <c r="H92" s="8">
        <f>IF(Calculator!E94="Steam cooker, connectionless, ENERGY STAR",Calculator!F94,0)</f>
        <v>0</v>
      </c>
      <c r="I92" s="8">
        <f t="shared" si="8"/>
        <v>4380</v>
      </c>
      <c r="J92" s="8">
        <f t="shared" si="9"/>
        <v>0</v>
      </c>
    </row>
    <row r="93" spans="1:10" x14ac:dyDescent="0.25">
      <c r="A93" s="8" t="str">
        <f>Calculator!D95</f>
        <v/>
      </c>
      <c r="B93" s="8" t="str">
        <f>IF(Calculator!G95&gt;0,Calculator!G95,Calculator!H95)</f>
        <v/>
      </c>
      <c r="C93" s="8">
        <f>IF(Calculator!E95="Steam cooker, boiler-based",Calculator!F95,0)</f>
        <v>0</v>
      </c>
      <c r="D93" s="8">
        <f t="shared" si="6"/>
        <v>4380</v>
      </c>
      <c r="E93" s="14">
        <f t="shared" si="7"/>
        <v>0</v>
      </c>
      <c r="G93" s="24" t="str">
        <f>IF(Calculator!G95&gt;0,Calculator!G95,Calculator!H95)</f>
        <v/>
      </c>
      <c r="H93" s="8">
        <f>IF(Calculator!E95="Steam cooker, connectionless, ENERGY STAR",Calculator!F95,0)</f>
        <v>0</v>
      </c>
      <c r="I93" s="8">
        <f t="shared" si="8"/>
        <v>4380</v>
      </c>
      <c r="J93" s="8">
        <f t="shared" si="9"/>
        <v>0</v>
      </c>
    </row>
    <row r="94" spans="1:10" x14ac:dyDescent="0.25">
      <c r="A94" s="8" t="str">
        <f>Calculator!D96</f>
        <v/>
      </c>
      <c r="B94" s="8" t="str">
        <f>IF(Calculator!G96&gt;0,Calculator!G96,Calculator!H96)</f>
        <v/>
      </c>
      <c r="C94" s="8">
        <f>IF(Calculator!E96="Steam cooker, boiler-based",Calculator!F96,0)</f>
        <v>0</v>
      </c>
      <c r="D94" s="8">
        <f t="shared" si="6"/>
        <v>4380</v>
      </c>
      <c r="E94" s="14">
        <f t="shared" si="7"/>
        <v>0</v>
      </c>
      <c r="G94" s="24" t="str">
        <f>IF(Calculator!G96&gt;0,Calculator!G96,Calculator!H96)</f>
        <v/>
      </c>
      <c r="H94" s="8">
        <f>IF(Calculator!E96="Steam cooker, connectionless, ENERGY STAR",Calculator!F96,0)</f>
        <v>0</v>
      </c>
      <c r="I94" s="8">
        <f t="shared" si="8"/>
        <v>4380</v>
      </c>
      <c r="J94" s="8">
        <f t="shared" si="9"/>
        <v>0</v>
      </c>
    </row>
    <row r="95" spans="1:10" x14ac:dyDescent="0.25">
      <c r="A95" s="8" t="str">
        <f>Calculator!D97</f>
        <v/>
      </c>
      <c r="B95" s="8" t="str">
        <f>IF(Calculator!G97&gt;0,Calculator!G97,Calculator!H97)</f>
        <v/>
      </c>
      <c r="C95" s="8">
        <f>IF(Calculator!E97="Steam cooker, boiler-based",Calculator!F97,0)</f>
        <v>0</v>
      </c>
      <c r="D95" s="8">
        <f t="shared" si="6"/>
        <v>4380</v>
      </c>
      <c r="E95" s="14">
        <f t="shared" si="7"/>
        <v>0</v>
      </c>
      <c r="G95" s="24" t="str">
        <f>IF(Calculator!G97&gt;0,Calculator!G97,Calculator!H97)</f>
        <v/>
      </c>
      <c r="H95" s="8">
        <f>IF(Calculator!E97="Steam cooker, connectionless, ENERGY STAR",Calculator!F97,0)</f>
        <v>0</v>
      </c>
      <c r="I95" s="8">
        <f t="shared" si="8"/>
        <v>4380</v>
      </c>
      <c r="J95" s="8">
        <f t="shared" si="9"/>
        <v>0</v>
      </c>
    </row>
    <row r="96" spans="1:10" x14ac:dyDescent="0.25">
      <c r="A96" s="8" t="str">
        <f>Calculator!D98</f>
        <v/>
      </c>
      <c r="B96" s="8" t="str">
        <f>IF(Calculator!G98&gt;0,Calculator!G98,Calculator!H98)</f>
        <v/>
      </c>
      <c r="C96" s="8">
        <f>IF(Calculator!E98="Steam cooker, boiler-based",Calculator!F98,0)</f>
        <v>0</v>
      </c>
      <c r="D96" s="8">
        <f t="shared" si="6"/>
        <v>4380</v>
      </c>
      <c r="E96" s="14">
        <f t="shared" si="7"/>
        <v>0</v>
      </c>
      <c r="G96" s="24" t="str">
        <f>IF(Calculator!G98&gt;0,Calculator!G98,Calculator!H98)</f>
        <v/>
      </c>
      <c r="H96" s="8">
        <f>IF(Calculator!E98="Steam cooker, connectionless, ENERGY STAR",Calculator!F98,0)</f>
        <v>0</v>
      </c>
      <c r="I96" s="8">
        <f t="shared" si="8"/>
        <v>4380</v>
      </c>
      <c r="J96" s="8">
        <f t="shared" si="9"/>
        <v>0</v>
      </c>
    </row>
    <row r="97" spans="1:10" x14ac:dyDescent="0.25">
      <c r="A97" s="8" t="str">
        <f>Calculator!D99</f>
        <v/>
      </c>
      <c r="B97" s="8" t="str">
        <f>IF(Calculator!G99&gt;0,Calculator!G99,Calculator!H99)</f>
        <v/>
      </c>
      <c r="C97" s="8">
        <f>IF(Calculator!E99="Steam cooker, boiler-based",Calculator!F99,0)</f>
        <v>0</v>
      </c>
      <c r="D97" s="8">
        <f t="shared" si="6"/>
        <v>4380</v>
      </c>
      <c r="E97" s="14">
        <f t="shared" si="7"/>
        <v>0</v>
      </c>
      <c r="G97" s="24" t="str">
        <f>IF(Calculator!G99&gt;0,Calculator!G99,Calculator!H99)</f>
        <v/>
      </c>
      <c r="H97" s="8">
        <f>IF(Calculator!E99="Steam cooker, connectionless, ENERGY STAR",Calculator!F99,0)</f>
        <v>0</v>
      </c>
      <c r="I97" s="8">
        <f t="shared" si="8"/>
        <v>4380</v>
      </c>
      <c r="J97" s="8">
        <f t="shared" si="9"/>
        <v>0</v>
      </c>
    </row>
    <row r="98" spans="1:10" x14ac:dyDescent="0.25">
      <c r="A98" s="8" t="str">
        <f>Calculator!D100</f>
        <v/>
      </c>
      <c r="B98" s="8" t="str">
        <f>IF(Calculator!G100&gt;0,Calculator!G100,Calculator!H100)</f>
        <v/>
      </c>
      <c r="C98" s="8">
        <f>IF(Calculator!E100="Steam cooker, boiler-based",Calculator!F100,0)</f>
        <v>0</v>
      </c>
      <c r="D98" s="8">
        <f t="shared" si="6"/>
        <v>4380</v>
      </c>
      <c r="E98" s="14">
        <f t="shared" si="7"/>
        <v>0</v>
      </c>
      <c r="G98" s="24" t="str">
        <f>IF(Calculator!G100&gt;0,Calculator!G100,Calculator!H100)</f>
        <v/>
      </c>
      <c r="H98" s="8">
        <f>IF(Calculator!E100="Steam cooker, connectionless, ENERGY STAR",Calculator!F100,0)</f>
        <v>0</v>
      </c>
      <c r="I98" s="8">
        <f t="shared" si="8"/>
        <v>4380</v>
      </c>
      <c r="J98" s="8">
        <f t="shared" si="9"/>
        <v>0</v>
      </c>
    </row>
    <row r="99" spans="1:10" x14ac:dyDescent="0.25">
      <c r="A99" s="8" t="str">
        <f>Calculator!D101</f>
        <v/>
      </c>
      <c r="B99" s="8" t="str">
        <f>IF(Calculator!G101&gt;0,Calculator!G101,Calculator!H101)</f>
        <v/>
      </c>
      <c r="C99" s="8">
        <f>IF(Calculator!E101="Steam cooker, boiler-based",Calculator!F101,0)</f>
        <v>0</v>
      </c>
      <c r="D99" s="8">
        <f t="shared" si="6"/>
        <v>4380</v>
      </c>
      <c r="E99" s="14">
        <f t="shared" si="7"/>
        <v>0</v>
      </c>
      <c r="G99" s="24" t="str">
        <f>IF(Calculator!G101&gt;0,Calculator!G101,Calculator!H101)</f>
        <v/>
      </c>
      <c r="H99" s="8">
        <f>IF(Calculator!E101="Steam cooker, connectionless, ENERGY STAR",Calculator!F101,0)</f>
        <v>0</v>
      </c>
      <c r="I99" s="8">
        <f t="shared" si="8"/>
        <v>4380</v>
      </c>
      <c r="J99" s="8">
        <f t="shared" si="9"/>
        <v>0</v>
      </c>
    </row>
    <row r="100" spans="1:10" x14ac:dyDescent="0.25">
      <c r="A100" s="8" t="str">
        <f>Calculator!D102</f>
        <v/>
      </c>
      <c r="B100" s="8" t="str">
        <f>IF(Calculator!G102&gt;0,Calculator!G102,Calculator!H102)</f>
        <v/>
      </c>
      <c r="C100" s="8">
        <f>IF(Calculator!E102="Steam cooker, boiler-based",Calculator!F102,0)</f>
        <v>0</v>
      </c>
      <c r="D100" s="8">
        <f t="shared" si="6"/>
        <v>4380</v>
      </c>
      <c r="E100" s="14">
        <f t="shared" si="7"/>
        <v>0</v>
      </c>
      <c r="G100" s="24" t="str">
        <f>IF(Calculator!G102&gt;0,Calculator!G102,Calculator!H102)</f>
        <v/>
      </c>
      <c r="H100" s="8">
        <f>IF(Calculator!E102="Steam cooker, connectionless, ENERGY STAR",Calculator!F102,0)</f>
        <v>0</v>
      </c>
      <c r="I100" s="8">
        <f t="shared" si="8"/>
        <v>4380</v>
      </c>
      <c r="J100" s="8">
        <f t="shared" si="9"/>
        <v>0</v>
      </c>
    </row>
    <row r="101" spans="1:10" x14ac:dyDescent="0.25">
      <c r="A101" s="8" t="str">
        <f>Calculator!D103</f>
        <v/>
      </c>
      <c r="B101" s="8" t="str">
        <f>IF(Calculator!G103&gt;0,Calculator!G103,Calculator!H103)</f>
        <v/>
      </c>
      <c r="C101" s="8">
        <f>IF(Calculator!E103="Steam cooker, boiler-based",Calculator!F103,0)</f>
        <v>0</v>
      </c>
      <c r="D101" s="8">
        <f t="shared" si="6"/>
        <v>4380</v>
      </c>
      <c r="E101" s="14">
        <f t="shared" si="7"/>
        <v>0</v>
      </c>
      <c r="G101" s="24" t="str">
        <f>IF(Calculator!G103&gt;0,Calculator!G103,Calculator!H103)</f>
        <v/>
      </c>
      <c r="H101" s="8">
        <f>IF(Calculator!E103="Steam cooker, connectionless, ENERGY STAR",Calculator!F103,0)</f>
        <v>0</v>
      </c>
      <c r="I101" s="8">
        <f t="shared" si="8"/>
        <v>4380</v>
      </c>
      <c r="J101" s="8">
        <f t="shared" si="9"/>
        <v>0</v>
      </c>
    </row>
    <row r="102" spans="1:10" x14ac:dyDescent="0.25">
      <c r="A102" s="8" t="str">
        <f>Calculator!D104</f>
        <v/>
      </c>
      <c r="B102" s="8" t="str">
        <f>IF(Calculator!G104&gt;0,Calculator!G104,Calculator!H104)</f>
        <v/>
      </c>
      <c r="C102" s="8">
        <f>IF(Calculator!E104="Steam cooker, boiler-based",Calculator!F104,0)</f>
        <v>0</v>
      </c>
      <c r="D102" s="8">
        <f t="shared" si="6"/>
        <v>4380</v>
      </c>
      <c r="E102" s="14">
        <f t="shared" si="7"/>
        <v>0</v>
      </c>
      <c r="G102" s="24" t="str">
        <f>IF(Calculator!G104&gt;0,Calculator!G104,Calculator!H104)</f>
        <v/>
      </c>
      <c r="H102" s="8">
        <f>IF(Calculator!E104="Steam cooker, connectionless, ENERGY STAR",Calculator!F104,0)</f>
        <v>0</v>
      </c>
      <c r="I102" s="8">
        <f t="shared" si="8"/>
        <v>4380</v>
      </c>
      <c r="J102" s="8">
        <f t="shared" si="9"/>
        <v>0</v>
      </c>
    </row>
    <row r="103" spans="1:10" x14ac:dyDescent="0.25">
      <c r="A103" s="8" t="str">
        <f>Calculator!D105</f>
        <v/>
      </c>
      <c r="B103" s="8" t="str">
        <f>IF(Calculator!G105&gt;0,Calculator!G105,Calculator!H105)</f>
        <v/>
      </c>
      <c r="C103" s="8">
        <f>IF(Calculator!E105="Steam cooker, boiler-based",Calculator!F105,0)</f>
        <v>0</v>
      </c>
      <c r="D103" s="8">
        <f t="shared" si="6"/>
        <v>4380</v>
      </c>
      <c r="E103" s="14">
        <f t="shared" si="7"/>
        <v>0</v>
      </c>
      <c r="G103" s="24" t="str">
        <f>IF(Calculator!G105&gt;0,Calculator!G105,Calculator!H105)</f>
        <v/>
      </c>
      <c r="H103" s="8">
        <f>IF(Calculator!E105="Steam cooker, connectionless, ENERGY STAR",Calculator!F105,0)</f>
        <v>0</v>
      </c>
      <c r="I103" s="8">
        <f t="shared" si="8"/>
        <v>4380</v>
      </c>
      <c r="J103" s="8">
        <f t="shared" si="9"/>
        <v>0</v>
      </c>
    </row>
    <row r="104" spans="1:10" x14ac:dyDescent="0.25">
      <c r="A104" s="8" t="str">
        <f>Calculator!D106</f>
        <v/>
      </c>
      <c r="B104" s="8" t="str">
        <f>IF(Calculator!G106&gt;0,Calculator!G106,Calculator!H106)</f>
        <v/>
      </c>
      <c r="C104" s="8">
        <f>IF(Calculator!E106="Steam cooker, boiler-based",Calculator!F106,0)</f>
        <v>0</v>
      </c>
      <c r="D104" s="8">
        <f t="shared" si="6"/>
        <v>4380</v>
      </c>
      <c r="E104" s="14">
        <f t="shared" si="7"/>
        <v>0</v>
      </c>
      <c r="G104" s="24" t="str">
        <f>IF(Calculator!G106&gt;0,Calculator!G106,Calculator!H106)</f>
        <v/>
      </c>
      <c r="H104" s="8">
        <f>IF(Calculator!E106="Steam cooker, connectionless, ENERGY STAR",Calculator!F106,0)</f>
        <v>0</v>
      </c>
      <c r="I104" s="8">
        <f t="shared" si="8"/>
        <v>4380</v>
      </c>
      <c r="J104" s="8">
        <f t="shared" si="9"/>
        <v>0</v>
      </c>
    </row>
    <row r="105" spans="1:10" x14ac:dyDescent="0.25">
      <c r="A105" s="8" t="str">
        <f>Calculator!D107</f>
        <v/>
      </c>
      <c r="B105" s="8" t="str">
        <f>IF(Calculator!G107&gt;0,Calculator!G107,Calculator!H107)</f>
        <v/>
      </c>
      <c r="C105" s="8">
        <f>IF(Calculator!E107="Steam cooker, boiler-based",Calculator!F107,0)</f>
        <v>0</v>
      </c>
      <c r="D105" s="8">
        <f t="shared" si="6"/>
        <v>4380</v>
      </c>
      <c r="E105" s="14">
        <f t="shared" si="7"/>
        <v>0</v>
      </c>
      <c r="G105" s="24" t="str">
        <f>IF(Calculator!G107&gt;0,Calculator!G107,Calculator!H107)</f>
        <v/>
      </c>
      <c r="H105" s="8">
        <f>IF(Calculator!E107="Steam cooker, connectionless, ENERGY STAR",Calculator!F107,0)</f>
        <v>0</v>
      </c>
      <c r="I105" s="8">
        <f t="shared" si="8"/>
        <v>4380</v>
      </c>
      <c r="J105" s="8">
        <f t="shared" si="9"/>
        <v>0</v>
      </c>
    </row>
    <row r="106" spans="1:10" x14ac:dyDescent="0.25">
      <c r="A106" s="8" t="str">
        <f>Calculator!D108</f>
        <v/>
      </c>
      <c r="B106" s="8" t="str">
        <f>IF(Calculator!G108&gt;0,Calculator!G108,Calculator!H108)</f>
        <v/>
      </c>
      <c r="C106" s="8">
        <f>IF(Calculator!E108="Steam cooker, boiler-based",Calculator!F108,0)</f>
        <v>0</v>
      </c>
      <c r="D106" s="8">
        <f t="shared" si="6"/>
        <v>4380</v>
      </c>
      <c r="E106" s="14">
        <f t="shared" si="7"/>
        <v>0</v>
      </c>
      <c r="G106" s="24" t="str">
        <f>IF(Calculator!G108&gt;0,Calculator!G108,Calculator!H108)</f>
        <v/>
      </c>
      <c r="H106" s="8">
        <f>IF(Calculator!E108="Steam cooker, connectionless, ENERGY STAR",Calculator!F108,0)</f>
        <v>0</v>
      </c>
      <c r="I106" s="8">
        <f t="shared" si="8"/>
        <v>4380</v>
      </c>
      <c r="J106" s="8">
        <f t="shared" si="9"/>
        <v>0</v>
      </c>
    </row>
    <row r="107" spans="1:10" x14ac:dyDescent="0.25">
      <c r="A107" s="8" t="str">
        <f>Calculator!D109</f>
        <v/>
      </c>
      <c r="B107" s="8" t="str">
        <f>IF(Calculator!G109&gt;0,Calculator!G109,Calculator!H109)</f>
        <v/>
      </c>
      <c r="C107" s="8">
        <f>IF(Calculator!E109="Steam cooker, boiler-based",Calculator!F109,0)</f>
        <v>0</v>
      </c>
      <c r="D107" s="8">
        <f t="shared" si="6"/>
        <v>4380</v>
      </c>
      <c r="E107" s="14">
        <f t="shared" si="7"/>
        <v>0</v>
      </c>
      <c r="G107" s="24" t="str">
        <f>IF(Calculator!G109&gt;0,Calculator!G109,Calculator!H109)</f>
        <v/>
      </c>
      <c r="H107" s="8">
        <f>IF(Calculator!E109="Steam cooker, connectionless, ENERGY STAR",Calculator!F109,0)</f>
        <v>0</v>
      </c>
      <c r="I107" s="8">
        <f t="shared" si="8"/>
        <v>4380</v>
      </c>
      <c r="J107" s="8">
        <f t="shared" si="9"/>
        <v>0</v>
      </c>
    </row>
    <row r="108" spans="1:10" x14ac:dyDescent="0.25">
      <c r="A108" s="8" t="str">
        <f>Calculator!D110</f>
        <v/>
      </c>
      <c r="B108" s="8" t="str">
        <f>IF(Calculator!G110&gt;0,Calculator!G110,Calculator!H110)</f>
        <v/>
      </c>
      <c r="C108" s="8">
        <f>IF(Calculator!E110="Steam cooker, boiler-based",Calculator!F110,0)</f>
        <v>0</v>
      </c>
      <c r="D108" s="8">
        <f t="shared" si="6"/>
        <v>4380</v>
      </c>
      <c r="E108" s="14">
        <f t="shared" si="7"/>
        <v>0</v>
      </c>
      <c r="G108" s="24" t="str">
        <f>IF(Calculator!G110&gt;0,Calculator!G110,Calculator!H110)</f>
        <v/>
      </c>
      <c r="H108" s="8">
        <f>IF(Calculator!E110="Steam cooker, connectionless, ENERGY STAR",Calculator!F110,0)</f>
        <v>0</v>
      </c>
      <c r="I108" s="8">
        <f t="shared" si="8"/>
        <v>4380</v>
      </c>
      <c r="J108" s="8">
        <f t="shared" si="9"/>
        <v>0</v>
      </c>
    </row>
    <row r="109" spans="1:10" x14ac:dyDescent="0.25">
      <c r="A109" s="8" t="str">
        <f>Calculator!D111</f>
        <v/>
      </c>
      <c r="B109" s="8" t="str">
        <f>IF(Calculator!G111&gt;0,Calculator!G111,Calculator!H111)</f>
        <v/>
      </c>
      <c r="C109" s="8">
        <f>IF(Calculator!E111="Steam cooker, boiler-based",Calculator!F111,0)</f>
        <v>0</v>
      </c>
      <c r="D109" s="8">
        <f t="shared" si="6"/>
        <v>4380</v>
      </c>
      <c r="E109" s="14">
        <f t="shared" si="7"/>
        <v>0</v>
      </c>
      <c r="G109" s="24" t="str">
        <f>IF(Calculator!G111&gt;0,Calculator!G111,Calculator!H111)</f>
        <v/>
      </c>
      <c r="H109" s="8">
        <f>IF(Calculator!E111="Steam cooker, connectionless, ENERGY STAR",Calculator!F111,0)</f>
        <v>0</v>
      </c>
      <c r="I109" s="8">
        <f t="shared" ref="I109:I126" si="10">$B$8*OP_DAYS</f>
        <v>4380</v>
      </c>
      <c r="J109" s="8">
        <f t="shared" ref="J109:J126" si="11">IFERROR(G109*H109*I109/GALPERM3,0)</f>
        <v>0</v>
      </c>
    </row>
    <row r="110" spans="1:10" x14ac:dyDescent="0.25">
      <c r="A110" s="8" t="str">
        <f>Calculator!D112</f>
        <v/>
      </c>
      <c r="B110" s="8" t="str">
        <f>IF(Calculator!G112&gt;0,Calculator!G112,Calculator!H112)</f>
        <v/>
      </c>
      <c r="C110" s="8">
        <f>IF(Calculator!E112="Steam cooker, boiler-based",Calculator!F112,0)</f>
        <v>0</v>
      </c>
      <c r="D110" s="8">
        <f t="shared" si="6"/>
        <v>4380</v>
      </c>
      <c r="E110" s="14">
        <f t="shared" si="7"/>
        <v>0</v>
      </c>
      <c r="G110" s="24" t="str">
        <f>IF(Calculator!G112&gt;0,Calculator!G112,Calculator!H112)</f>
        <v/>
      </c>
      <c r="H110" s="8">
        <f>IF(Calculator!E112="Steam cooker, connectionless, ENERGY STAR",Calculator!F112,0)</f>
        <v>0</v>
      </c>
      <c r="I110" s="8">
        <f t="shared" si="10"/>
        <v>4380</v>
      </c>
      <c r="J110" s="8">
        <f t="shared" si="11"/>
        <v>0</v>
      </c>
    </row>
    <row r="111" spans="1:10" x14ac:dyDescent="0.25">
      <c r="A111" s="8" t="str">
        <f>Calculator!D113</f>
        <v/>
      </c>
      <c r="B111" s="8" t="str">
        <f>IF(Calculator!G113&gt;0,Calculator!G113,Calculator!H113)</f>
        <v/>
      </c>
      <c r="C111" s="8">
        <f>IF(Calculator!E113="Steam cooker, boiler-based",Calculator!F113,0)</f>
        <v>0</v>
      </c>
      <c r="D111" s="8">
        <f t="shared" si="6"/>
        <v>4380</v>
      </c>
      <c r="E111" s="14">
        <f t="shared" si="7"/>
        <v>0</v>
      </c>
      <c r="G111" s="24" t="str">
        <f>IF(Calculator!G113&gt;0,Calculator!G113,Calculator!H113)</f>
        <v/>
      </c>
      <c r="H111" s="8">
        <f>IF(Calculator!E113="Steam cooker, connectionless, ENERGY STAR",Calculator!F113,0)</f>
        <v>0</v>
      </c>
      <c r="I111" s="8">
        <f t="shared" si="10"/>
        <v>4380</v>
      </c>
      <c r="J111" s="8">
        <f t="shared" si="11"/>
        <v>0</v>
      </c>
    </row>
    <row r="112" spans="1:10" x14ac:dyDescent="0.25">
      <c r="A112" s="8" t="str">
        <f>Calculator!D114</f>
        <v/>
      </c>
      <c r="B112" s="8" t="str">
        <f>IF(Calculator!G114&gt;0,Calculator!G114,Calculator!H114)</f>
        <v/>
      </c>
      <c r="C112" s="8">
        <f>IF(Calculator!E114="Steam cooker, boiler-based",Calculator!F114,0)</f>
        <v>0</v>
      </c>
      <c r="D112" s="8">
        <f t="shared" si="6"/>
        <v>4380</v>
      </c>
      <c r="E112" s="14">
        <f t="shared" si="7"/>
        <v>0</v>
      </c>
      <c r="G112" s="24" t="str">
        <f>IF(Calculator!G114&gt;0,Calculator!G114,Calculator!H114)</f>
        <v/>
      </c>
      <c r="H112" s="8">
        <f>IF(Calculator!E114="Steam cooker, connectionless, ENERGY STAR",Calculator!F114,0)</f>
        <v>0</v>
      </c>
      <c r="I112" s="8">
        <f t="shared" si="10"/>
        <v>4380</v>
      </c>
      <c r="J112" s="8">
        <f t="shared" si="11"/>
        <v>0</v>
      </c>
    </row>
    <row r="113" spans="1:10" x14ac:dyDescent="0.25">
      <c r="A113" s="8" t="str">
        <f>Calculator!D115</f>
        <v/>
      </c>
      <c r="B113" s="8" t="str">
        <f>IF(Calculator!G115&gt;0,Calculator!G115,Calculator!H115)</f>
        <v/>
      </c>
      <c r="C113" s="8">
        <f>IF(Calculator!E115="Steam cooker, boiler-based",Calculator!F115,0)</f>
        <v>0</v>
      </c>
      <c r="D113" s="8">
        <f t="shared" si="6"/>
        <v>4380</v>
      </c>
      <c r="E113" s="14">
        <f t="shared" si="7"/>
        <v>0</v>
      </c>
      <c r="G113" s="24" t="str">
        <f>IF(Calculator!G115&gt;0,Calculator!G115,Calculator!H115)</f>
        <v/>
      </c>
      <c r="H113" s="8">
        <f>IF(Calculator!E115="Steam cooker, connectionless, ENERGY STAR",Calculator!F115,0)</f>
        <v>0</v>
      </c>
      <c r="I113" s="8">
        <f t="shared" si="10"/>
        <v>4380</v>
      </c>
      <c r="J113" s="8">
        <f t="shared" si="11"/>
        <v>0</v>
      </c>
    </row>
    <row r="114" spans="1:10" x14ac:dyDescent="0.25">
      <c r="A114" s="8" t="str">
        <f>Calculator!D116</f>
        <v/>
      </c>
      <c r="B114" s="8" t="str">
        <f>IF(Calculator!G116&gt;0,Calculator!G116,Calculator!H116)</f>
        <v/>
      </c>
      <c r="C114" s="8">
        <f>IF(Calculator!E116="Steam cooker, boiler-based",Calculator!F116,0)</f>
        <v>0</v>
      </c>
      <c r="D114" s="8">
        <f t="shared" si="6"/>
        <v>4380</v>
      </c>
      <c r="E114" s="14">
        <f t="shared" si="7"/>
        <v>0</v>
      </c>
      <c r="G114" s="24" t="str">
        <f>IF(Calculator!G116&gt;0,Calculator!G116,Calculator!H116)</f>
        <v/>
      </c>
      <c r="H114" s="8">
        <f>IF(Calculator!E116="Steam cooker, connectionless, ENERGY STAR",Calculator!F116,0)</f>
        <v>0</v>
      </c>
      <c r="I114" s="8">
        <f t="shared" si="10"/>
        <v>4380</v>
      </c>
      <c r="J114" s="8">
        <f t="shared" si="11"/>
        <v>0</v>
      </c>
    </row>
    <row r="115" spans="1:10" x14ac:dyDescent="0.25">
      <c r="A115" s="8" t="str">
        <f>Calculator!D117</f>
        <v/>
      </c>
      <c r="B115" s="8" t="str">
        <f>IF(Calculator!G117&gt;0,Calculator!G117,Calculator!H117)</f>
        <v/>
      </c>
      <c r="C115" s="8">
        <f>IF(Calculator!E117="Steam cooker, boiler-based",Calculator!F117,0)</f>
        <v>0</v>
      </c>
      <c r="D115" s="8">
        <f t="shared" si="6"/>
        <v>4380</v>
      </c>
      <c r="E115" s="14">
        <f t="shared" si="7"/>
        <v>0</v>
      </c>
      <c r="G115" s="24" t="str">
        <f>IF(Calculator!G117&gt;0,Calculator!G117,Calculator!H117)</f>
        <v/>
      </c>
      <c r="H115" s="8">
        <f>IF(Calculator!E117="Steam cooker, connectionless, ENERGY STAR",Calculator!F117,0)</f>
        <v>0</v>
      </c>
      <c r="I115" s="8">
        <f t="shared" si="10"/>
        <v>4380</v>
      </c>
      <c r="J115" s="8">
        <f t="shared" si="11"/>
        <v>0</v>
      </c>
    </row>
    <row r="116" spans="1:10" x14ac:dyDescent="0.25">
      <c r="A116" s="8" t="str">
        <f>Calculator!D118</f>
        <v/>
      </c>
      <c r="B116" s="8" t="str">
        <f>IF(Calculator!G118&gt;0,Calculator!G118,Calculator!H118)</f>
        <v/>
      </c>
      <c r="C116" s="8">
        <f>IF(Calculator!E118="Steam cooker, boiler-based",Calculator!F118,0)</f>
        <v>0</v>
      </c>
      <c r="D116" s="8">
        <f t="shared" si="6"/>
        <v>4380</v>
      </c>
      <c r="E116" s="14">
        <f t="shared" si="7"/>
        <v>0</v>
      </c>
      <c r="G116" s="24" t="str">
        <f>IF(Calculator!G118&gt;0,Calculator!G118,Calculator!H118)</f>
        <v/>
      </c>
      <c r="H116" s="8">
        <f>IF(Calculator!E118="Steam cooker, connectionless, ENERGY STAR",Calculator!F118,0)</f>
        <v>0</v>
      </c>
      <c r="I116" s="8">
        <f t="shared" si="10"/>
        <v>4380</v>
      </c>
      <c r="J116" s="8">
        <f t="shared" si="11"/>
        <v>0</v>
      </c>
    </row>
    <row r="117" spans="1:10" x14ac:dyDescent="0.25">
      <c r="A117" s="8" t="str">
        <f>Calculator!D119</f>
        <v/>
      </c>
      <c r="B117" s="8" t="str">
        <f>IF(Calculator!G119&gt;0,Calculator!G119,Calculator!H119)</f>
        <v/>
      </c>
      <c r="C117" s="8">
        <f>IF(Calculator!E119="Steam cooker, boiler-based",Calculator!F119,0)</f>
        <v>0</v>
      </c>
      <c r="D117" s="8">
        <f t="shared" si="6"/>
        <v>4380</v>
      </c>
      <c r="E117" s="14">
        <f t="shared" si="7"/>
        <v>0</v>
      </c>
      <c r="G117" s="24" t="str">
        <f>IF(Calculator!G119&gt;0,Calculator!G119,Calculator!H119)</f>
        <v/>
      </c>
      <c r="H117" s="8">
        <f>IF(Calculator!E119="Steam cooker, connectionless, ENERGY STAR",Calculator!F119,0)</f>
        <v>0</v>
      </c>
      <c r="I117" s="8">
        <f t="shared" si="10"/>
        <v>4380</v>
      </c>
      <c r="J117" s="8">
        <f t="shared" si="11"/>
        <v>0</v>
      </c>
    </row>
    <row r="118" spans="1:10" x14ac:dyDescent="0.25">
      <c r="A118" s="8" t="str">
        <f>Calculator!D120</f>
        <v/>
      </c>
      <c r="B118" s="8" t="str">
        <f>IF(Calculator!G120&gt;0,Calculator!G120,Calculator!H120)</f>
        <v/>
      </c>
      <c r="C118" s="8">
        <f>IF(Calculator!E120="Steam cooker, boiler-based",Calculator!F120,0)</f>
        <v>0</v>
      </c>
      <c r="D118" s="8">
        <f t="shared" si="6"/>
        <v>4380</v>
      </c>
      <c r="E118" s="14">
        <f t="shared" si="7"/>
        <v>0</v>
      </c>
      <c r="G118" s="24" t="str">
        <f>IF(Calculator!G120&gt;0,Calculator!G120,Calculator!H120)</f>
        <v/>
      </c>
      <c r="H118" s="8">
        <f>IF(Calculator!E120="Steam cooker, connectionless, ENERGY STAR",Calculator!F120,0)</f>
        <v>0</v>
      </c>
      <c r="I118" s="8">
        <f t="shared" si="10"/>
        <v>4380</v>
      </c>
      <c r="J118" s="8">
        <f t="shared" si="11"/>
        <v>0</v>
      </c>
    </row>
    <row r="119" spans="1:10" x14ac:dyDescent="0.25">
      <c r="A119" s="8" t="str">
        <f>Calculator!D121</f>
        <v/>
      </c>
      <c r="B119" s="8" t="str">
        <f>IF(Calculator!G121&gt;0,Calculator!G121,Calculator!H121)</f>
        <v/>
      </c>
      <c r="C119" s="8">
        <f>IF(Calculator!E121="Steam cooker, boiler-based",Calculator!F121,0)</f>
        <v>0</v>
      </c>
      <c r="D119" s="8">
        <f t="shared" si="6"/>
        <v>4380</v>
      </c>
      <c r="E119" s="14">
        <f t="shared" si="7"/>
        <v>0</v>
      </c>
      <c r="G119" s="24" t="str">
        <f>IF(Calculator!G121&gt;0,Calculator!G121,Calculator!H121)</f>
        <v/>
      </c>
      <c r="H119" s="8">
        <f>IF(Calculator!E121="Steam cooker, connectionless, ENERGY STAR",Calculator!F121,0)</f>
        <v>0</v>
      </c>
      <c r="I119" s="8">
        <f t="shared" si="10"/>
        <v>4380</v>
      </c>
      <c r="J119" s="8">
        <f t="shared" si="11"/>
        <v>0</v>
      </c>
    </row>
    <row r="120" spans="1:10" x14ac:dyDescent="0.25">
      <c r="A120" s="8" t="str">
        <f>Calculator!D122</f>
        <v/>
      </c>
      <c r="B120" s="8" t="str">
        <f>IF(Calculator!G122&gt;0,Calculator!G122,Calculator!H122)</f>
        <v/>
      </c>
      <c r="C120" s="8">
        <f>IF(Calculator!E122="Steam cooker, boiler-based",Calculator!F122,0)</f>
        <v>0</v>
      </c>
      <c r="D120" s="8">
        <f t="shared" si="6"/>
        <v>4380</v>
      </c>
      <c r="E120" s="14">
        <f t="shared" si="7"/>
        <v>0</v>
      </c>
      <c r="G120" s="24" t="str">
        <f>IF(Calculator!G122&gt;0,Calculator!G122,Calculator!H122)</f>
        <v/>
      </c>
      <c r="H120" s="8">
        <f>IF(Calculator!E122="Steam cooker, connectionless, ENERGY STAR",Calculator!F122,0)</f>
        <v>0</v>
      </c>
      <c r="I120" s="8">
        <f t="shared" si="10"/>
        <v>4380</v>
      </c>
      <c r="J120" s="8">
        <f t="shared" si="11"/>
        <v>0</v>
      </c>
    </row>
    <row r="121" spans="1:10" x14ac:dyDescent="0.25">
      <c r="A121" s="8" t="str">
        <f>Calculator!D123</f>
        <v/>
      </c>
      <c r="B121" s="8" t="str">
        <f>IF(Calculator!G123&gt;0,Calculator!G123,Calculator!H123)</f>
        <v/>
      </c>
      <c r="C121" s="8">
        <f>IF(Calculator!E123="Steam cooker, boiler-based",Calculator!F123,0)</f>
        <v>0</v>
      </c>
      <c r="D121" s="8">
        <f t="shared" si="6"/>
        <v>4380</v>
      </c>
      <c r="E121" s="14">
        <f t="shared" si="7"/>
        <v>0</v>
      </c>
      <c r="G121" s="24" t="str">
        <f>IF(Calculator!G123&gt;0,Calculator!G123,Calculator!H123)</f>
        <v/>
      </c>
      <c r="H121" s="8">
        <f>IF(Calculator!E123="Steam cooker, connectionless, ENERGY STAR",Calculator!F123,0)</f>
        <v>0</v>
      </c>
      <c r="I121" s="8">
        <f t="shared" si="10"/>
        <v>4380</v>
      </c>
      <c r="J121" s="8">
        <f t="shared" si="11"/>
        <v>0</v>
      </c>
    </row>
    <row r="122" spans="1:10" x14ac:dyDescent="0.25">
      <c r="A122" s="8" t="str">
        <f>Calculator!D124</f>
        <v/>
      </c>
      <c r="B122" s="8" t="str">
        <f>IF(Calculator!G124&gt;0,Calculator!G124,Calculator!H124)</f>
        <v/>
      </c>
      <c r="C122" s="8">
        <f>IF(Calculator!E124="Steam cooker, boiler-based",Calculator!F124,0)</f>
        <v>0</v>
      </c>
      <c r="D122" s="8">
        <f t="shared" si="6"/>
        <v>4380</v>
      </c>
      <c r="E122" s="14">
        <f t="shared" si="7"/>
        <v>0</v>
      </c>
      <c r="G122" s="24" t="str">
        <f>IF(Calculator!G124&gt;0,Calculator!G124,Calculator!H124)</f>
        <v/>
      </c>
      <c r="H122" s="8">
        <f>IF(Calculator!E124="Steam cooker, connectionless, ENERGY STAR",Calculator!F124,0)</f>
        <v>0</v>
      </c>
      <c r="I122" s="8">
        <f t="shared" si="10"/>
        <v>4380</v>
      </c>
      <c r="J122" s="8">
        <f t="shared" si="11"/>
        <v>0</v>
      </c>
    </row>
    <row r="123" spans="1:10" x14ac:dyDescent="0.25">
      <c r="A123" s="8" t="str">
        <f>Calculator!D125</f>
        <v/>
      </c>
      <c r="B123" s="8" t="str">
        <f>IF(Calculator!G125&gt;0,Calculator!G125,Calculator!H125)</f>
        <v/>
      </c>
      <c r="C123" s="8">
        <f>IF(Calculator!E125="Steam cooker, boiler-based",Calculator!F125,0)</f>
        <v>0</v>
      </c>
      <c r="D123" s="8">
        <f t="shared" si="6"/>
        <v>4380</v>
      </c>
      <c r="E123" s="14">
        <f t="shared" si="7"/>
        <v>0</v>
      </c>
      <c r="G123" s="24" t="str">
        <f>IF(Calculator!G125&gt;0,Calculator!G125,Calculator!H125)</f>
        <v/>
      </c>
      <c r="H123" s="8">
        <f>IF(Calculator!E125="Steam cooker, connectionless, ENERGY STAR",Calculator!F125,0)</f>
        <v>0</v>
      </c>
      <c r="I123" s="8">
        <f t="shared" si="10"/>
        <v>4380</v>
      </c>
      <c r="J123" s="8">
        <f t="shared" si="11"/>
        <v>0</v>
      </c>
    </row>
    <row r="124" spans="1:10" x14ac:dyDescent="0.25">
      <c r="A124" s="8" t="str">
        <f>Calculator!D126</f>
        <v/>
      </c>
      <c r="B124" s="8" t="str">
        <f>IF(Calculator!G126&gt;0,Calculator!G126,Calculator!H126)</f>
        <v/>
      </c>
      <c r="C124" s="8">
        <f>IF(Calculator!E126="Steam cooker, boiler-based",Calculator!F126,0)</f>
        <v>0</v>
      </c>
      <c r="D124" s="8">
        <f t="shared" si="6"/>
        <v>4380</v>
      </c>
      <c r="E124" s="14">
        <f t="shared" si="7"/>
        <v>0</v>
      </c>
      <c r="G124" s="24" t="str">
        <f>IF(Calculator!G126&gt;0,Calculator!G126,Calculator!H126)</f>
        <v/>
      </c>
      <c r="H124" s="8">
        <f>IF(Calculator!E126="Steam cooker, connectionless, ENERGY STAR",Calculator!F126,0)</f>
        <v>0</v>
      </c>
      <c r="I124" s="8">
        <f t="shared" si="10"/>
        <v>4380</v>
      </c>
      <c r="J124" s="8">
        <f t="shared" si="11"/>
        <v>0</v>
      </c>
    </row>
    <row r="125" spans="1:10" x14ac:dyDescent="0.25">
      <c r="A125" s="8" t="str">
        <f>Calculator!D127</f>
        <v/>
      </c>
      <c r="B125" s="8" t="str">
        <f>IF(Calculator!G127&gt;0,Calculator!G127,Calculator!H127)</f>
        <v/>
      </c>
      <c r="C125" s="8">
        <f>IF(Calculator!E127="Steam cooker, boiler-based",Calculator!F127,0)</f>
        <v>0</v>
      </c>
      <c r="D125" s="8">
        <f t="shared" si="6"/>
        <v>4380</v>
      </c>
      <c r="E125" s="14">
        <f t="shared" si="7"/>
        <v>0</v>
      </c>
      <c r="G125" s="24" t="str">
        <f>IF(Calculator!G127&gt;0,Calculator!G127,Calculator!H127)</f>
        <v/>
      </c>
      <c r="H125" s="8">
        <f>IF(Calculator!E127="Steam cooker, connectionless, ENERGY STAR",Calculator!F127,0)</f>
        <v>0</v>
      </c>
      <c r="I125" s="8">
        <f t="shared" si="10"/>
        <v>4380</v>
      </c>
      <c r="J125" s="8">
        <f t="shared" si="11"/>
        <v>0</v>
      </c>
    </row>
    <row r="126" spans="1:10" x14ac:dyDescent="0.25">
      <c r="A126" s="8" t="str">
        <f>Calculator!D128</f>
        <v/>
      </c>
      <c r="B126" s="8" t="str">
        <f>IF(Calculator!G128&gt;0,Calculator!G128,Calculator!H128)</f>
        <v/>
      </c>
      <c r="C126" s="8">
        <f>IF(Calculator!E128="Steam cooker, boiler-based",Calculator!F128,0)</f>
        <v>0</v>
      </c>
      <c r="D126" s="8">
        <f t="shared" si="6"/>
        <v>4380</v>
      </c>
      <c r="E126" s="14">
        <f t="shared" si="7"/>
        <v>0</v>
      </c>
      <c r="G126" s="24" t="str">
        <f>IF(Calculator!G128&gt;0,Calculator!G128,Calculator!H128)</f>
        <v/>
      </c>
      <c r="H126" s="8">
        <f>IF(Calculator!E128="Steam cooker, connectionless, ENERGY STAR",Calculator!F128,0)</f>
        <v>0</v>
      </c>
      <c r="I126" s="8">
        <f t="shared" si="10"/>
        <v>4380</v>
      </c>
      <c r="J126" s="8">
        <f t="shared" si="11"/>
        <v>0</v>
      </c>
    </row>
    <row r="127" spans="1:10" x14ac:dyDescent="0.25">
      <c r="A127" s="8" t="str">
        <f>Calculator!D129</f>
        <v/>
      </c>
      <c r="B127" s="8" t="str">
        <f>IF(Calculator!G129&gt;0,Calculator!G129,Calculator!H129)</f>
        <v/>
      </c>
      <c r="C127" s="8">
        <f>IF(Calculator!E129="Steam cooker, boiler-based",Calculator!F129,0)</f>
        <v>0</v>
      </c>
      <c r="D127" s="8">
        <f t="shared" si="6"/>
        <v>4380</v>
      </c>
      <c r="E127" s="14">
        <f t="shared" si="7"/>
        <v>0</v>
      </c>
      <c r="G127" s="24"/>
      <c r="H127" s="8"/>
      <c r="I127" s="8"/>
      <c r="J127" s="8"/>
    </row>
    <row r="128" spans="1:10" x14ac:dyDescent="0.25">
      <c r="A128" s="8" t="str">
        <f>Calculator!D130</f>
        <v/>
      </c>
      <c r="B128" s="8" t="str">
        <f>IF(Calculator!G130&gt;0,Calculator!G130,Calculator!H130)</f>
        <v/>
      </c>
      <c r="C128" s="8">
        <f>IF(Calculator!E130="Steam cooker, boiler-based",Calculator!F130,0)</f>
        <v>0</v>
      </c>
      <c r="D128" s="8">
        <f t="shared" si="6"/>
        <v>4380</v>
      </c>
      <c r="E128" s="14">
        <f t="shared" si="7"/>
        <v>0</v>
      </c>
      <c r="G128" s="24"/>
      <c r="H128" s="8"/>
      <c r="I128" s="8"/>
      <c r="J128" s="8"/>
    </row>
    <row r="129" spans="1:10" x14ac:dyDescent="0.25">
      <c r="A129" s="8" t="str">
        <f>Calculator!D131</f>
        <v/>
      </c>
      <c r="B129" s="8" t="str">
        <f>IF(Calculator!G131&gt;0,Calculator!G131,Calculator!H131)</f>
        <v/>
      </c>
      <c r="C129" s="8">
        <f>IF(Calculator!E131="Steam cooker, boiler-based",Calculator!F131,0)</f>
        <v>0</v>
      </c>
      <c r="D129" s="8">
        <f t="shared" si="6"/>
        <v>4380</v>
      </c>
      <c r="E129" s="14">
        <f t="shared" si="7"/>
        <v>0</v>
      </c>
      <c r="G129" s="24"/>
      <c r="H129" s="8"/>
      <c r="I129" s="8"/>
      <c r="J129" s="8"/>
    </row>
    <row r="130" spans="1:10" x14ac:dyDescent="0.25">
      <c r="A130" s="8" t="str">
        <f>Calculator!D132</f>
        <v/>
      </c>
      <c r="B130" s="8" t="str">
        <f>IF(Calculator!G132&gt;0,Calculator!G132,Calculator!H132)</f>
        <v/>
      </c>
      <c r="C130" s="8">
        <f>IF(Calculator!E132="Steam cooker, boiler-based",Calculator!F132,0)</f>
        <v>0</v>
      </c>
      <c r="D130" s="8">
        <f t="shared" si="6"/>
        <v>4380</v>
      </c>
      <c r="E130" s="14">
        <f t="shared" si="7"/>
        <v>0</v>
      </c>
      <c r="G130" s="24"/>
      <c r="H130" s="8"/>
      <c r="I130" s="8"/>
      <c r="J130" s="8"/>
    </row>
    <row r="131" spans="1:10" x14ac:dyDescent="0.25">
      <c r="A131" s="8" t="str">
        <f>Calculator!D133</f>
        <v/>
      </c>
      <c r="B131" s="8" t="str">
        <f>IF(Calculator!G133&gt;0,Calculator!G133,Calculator!H133)</f>
        <v/>
      </c>
      <c r="C131" s="8">
        <f>IF(Calculator!E133="Steam cooker, boiler-based",Calculator!F133,0)</f>
        <v>0</v>
      </c>
      <c r="D131" s="8">
        <f t="shared" si="6"/>
        <v>4380</v>
      </c>
      <c r="E131" s="14">
        <f t="shared" si="7"/>
        <v>0</v>
      </c>
      <c r="G131" s="24"/>
      <c r="H131" s="8"/>
      <c r="I131" s="8"/>
      <c r="J131" s="8"/>
    </row>
    <row r="132" spans="1:10" x14ac:dyDescent="0.25">
      <c r="A132" s="8" t="str">
        <f>Calculator!D134</f>
        <v/>
      </c>
      <c r="B132" s="8" t="str">
        <f>IF(Calculator!G134&gt;0,Calculator!G134,Calculator!H134)</f>
        <v/>
      </c>
      <c r="C132" s="8">
        <f>IF(Calculator!E134="Steam cooker, boiler-based",Calculator!F134,0)</f>
        <v>0</v>
      </c>
      <c r="D132" s="8">
        <f t="shared" si="6"/>
        <v>4380</v>
      </c>
      <c r="E132" s="14">
        <f t="shared" si="7"/>
        <v>0</v>
      </c>
      <c r="G132" s="24"/>
      <c r="H132" s="8"/>
      <c r="I132" s="8"/>
      <c r="J132" s="8"/>
    </row>
    <row r="133" spans="1:10" x14ac:dyDescent="0.25">
      <c r="A133" s="8" t="str">
        <f>Calculator!D135</f>
        <v/>
      </c>
      <c r="B133" s="8" t="str">
        <f>IF(Calculator!G135&gt;0,Calculator!G135,Calculator!H135)</f>
        <v/>
      </c>
      <c r="C133" s="8">
        <f>IF(Calculator!E135="Steam cooker, boiler-based",Calculator!F135,0)</f>
        <v>0</v>
      </c>
      <c r="D133" s="8">
        <f t="shared" si="6"/>
        <v>4380</v>
      </c>
      <c r="E133" s="14">
        <f t="shared" si="7"/>
        <v>0</v>
      </c>
      <c r="G133" s="24"/>
      <c r="H133" s="8"/>
      <c r="I133" s="8"/>
      <c r="J133" s="8"/>
    </row>
    <row r="134" spans="1:10" x14ac:dyDescent="0.25">
      <c r="A134" s="8" t="str">
        <f>Calculator!D136</f>
        <v/>
      </c>
      <c r="B134" s="8" t="str">
        <f>IF(Calculator!G136&gt;0,Calculator!G136,Calculator!H136)</f>
        <v/>
      </c>
      <c r="C134" s="8">
        <f>IF(Calculator!E136="Steam cooker, boiler-based",Calculator!F136,0)</f>
        <v>0</v>
      </c>
      <c r="D134" s="8">
        <f t="shared" si="6"/>
        <v>4380</v>
      </c>
      <c r="E134" s="14">
        <f t="shared" si="7"/>
        <v>0</v>
      </c>
      <c r="G134" s="24"/>
      <c r="H134" s="8"/>
      <c r="I134" s="8"/>
      <c r="J134" s="8"/>
    </row>
    <row r="135" spans="1:10" x14ac:dyDescent="0.25">
      <c r="A135" s="8" t="str">
        <f>Calculator!D137</f>
        <v/>
      </c>
      <c r="B135" s="8" t="str">
        <f>IF(Calculator!G137&gt;0,Calculator!G137,Calculator!H137)</f>
        <v/>
      </c>
      <c r="C135" s="8">
        <f>IF(Calculator!E137="Steam cooker, boiler-based",Calculator!F137,0)</f>
        <v>0</v>
      </c>
      <c r="D135" s="8">
        <f t="shared" si="6"/>
        <v>4380</v>
      </c>
      <c r="E135" s="14">
        <f t="shared" si="7"/>
        <v>0</v>
      </c>
      <c r="G135" s="24"/>
      <c r="H135" s="8"/>
      <c r="I135" s="8"/>
      <c r="J135" s="8"/>
    </row>
    <row r="136" spans="1:10" x14ac:dyDescent="0.25">
      <c r="A136" s="8" t="str">
        <f>Calculator!D138</f>
        <v/>
      </c>
      <c r="B136" s="8" t="str">
        <f>IF(Calculator!G138&gt;0,Calculator!G138,Calculator!H138)</f>
        <v/>
      </c>
      <c r="C136" s="8">
        <f>IF(Calculator!E138="Steam cooker, boiler-based",Calculator!F138,0)</f>
        <v>0</v>
      </c>
      <c r="D136" s="8">
        <f t="shared" si="6"/>
        <v>4380</v>
      </c>
      <c r="E136" s="14">
        <f t="shared" si="7"/>
        <v>0</v>
      </c>
      <c r="G136" s="24"/>
      <c r="H136" s="8"/>
      <c r="I136" s="8"/>
      <c r="J136" s="8"/>
    </row>
    <row r="137" spans="1:10" x14ac:dyDescent="0.25">
      <c r="A137" s="8" t="str">
        <f>Calculator!D139</f>
        <v/>
      </c>
      <c r="B137" s="8" t="str">
        <f>IF(Calculator!G139&gt;0,Calculator!G139,Calculator!H139)</f>
        <v/>
      </c>
      <c r="C137" s="8">
        <f>IF(Calculator!E139="Steam cooker, boiler-based",Calculator!F139,0)</f>
        <v>0</v>
      </c>
      <c r="D137" s="8">
        <f t="shared" si="6"/>
        <v>4380</v>
      </c>
      <c r="E137" s="14">
        <f t="shared" si="7"/>
        <v>0</v>
      </c>
      <c r="G137" s="24"/>
      <c r="H137" s="8"/>
      <c r="I137" s="8"/>
      <c r="J137" s="8"/>
    </row>
    <row r="138" spans="1:10" x14ac:dyDescent="0.25">
      <c r="A138" s="8" t="str">
        <f>Calculator!D140</f>
        <v/>
      </c>
      <c r="B138" s="8" t="str">
        <f>IF(Calculator!G140&gt;0,Calculator!G140,Calculator!H140)</f>
        <v/>
      </c>
      <c r="C138" s="8">
        <f>IF(Calculator!E140="Steam cooker, boiler-based",Calculator!F140,0)</f>
        <v>0</v>
      </c>
      <c r="D138" s="8">
        <f t="shared" si="6"/>
        <v>4380</v>
      </c>
      <c r="E138" s="14">
        <f t="shared" si="7"/>
        <v>0</v>
      </c>
      <c r="G138" s="24"/>
      <c r="H138" s="8"/>
      <c r="I138" s="8"/>
      <c r="J138" s="8"/>
    </row>
    <row r="139" spans="1:10" x14ac:dyDescent="0.25">
      <c r="A139" s="8" t="str">
        <f>Calculator!D141</f>
        <v/>
      </c>
      <c r="B139" s="8" t="str">
        <f>IF(Calculator!G141&gt;0,Calculator!G141,Calculator!H141)</f>
        <v/>
      </c>
      <c r="C139" s="8">
        <f>IF(Calculator!E141="Steam cooker, boiler-based",Calculator!F141,0)</f>
        <v>0</v>
      </c>
      <c r="D139" s="8">
        <f t="shared" si="6"/>
        <v>4380</v>
      </c>
      <c r="E139" s="14">
        <f t="shared" si="7"/>
        <v>0</v>
      </c>
      <c r="G139" s="24"/>
      <c r="H139" s="8"/>
      <c r="I139" s="8"/>
      <c r="J139" s="8"/>
    </row>
    <row r="140" spans="1:10" x14ac:dyDescent="0.25">
      <c r="A140" s="8" t="str">
        <f>Calculator!D142</f>
        <v/>
      </c>
      <c r="B140" s="8" t="str">
        <f>IF(Calculator!G142&gt;0,Calculator!G142,Calculator!H142)</f>
        <v/>
      </c>
      <c r="C140" s="8">
        <f>IF(Calculator!E142="Steam cooker, boiler-based",Calculator!F142,0)</f>
        <v>0</v>
      </c>
      <c r="D140" s="8">
        <f t="shared" si="6"/>
        <v>4380</v>
      </c>
      <c r="E140" s="14">
        <f t="shared" si="7"/>
        <v>0</v>
      </c>
      <c r="G140" s="24"/>
      <c r="H140" s="8"/>
      <c r="I140" s="8"/>
      <c r="J140" s="8"/>
    </row>
    <row r="141" spans="1:10" x14ac:dyDescent="0.25">
      <c r="A141" s="8" t="str">
        <f>Calculator!D143</f>
        <v/>
      </c>
      <c r="B141" s="8" t="str">
        <f>IF(Calculator!G143&gt;0,Calculator!G143,Calculator!H143)</f>
        <v/>
      </c>
      <c r="C141" s="8">
        <f>IF(Calculator!E143="Steam cooker, boiler-based",Calculator!F143,0)</f>
        <v>0</v>
      </c>
      <c r="D141" s="8">
        <f t="shared" ref="D141:D204" si="12">$B$8*OP_DAYS</f>
        <v>4380</v>
      </c>
      <c r="E141" s="14">
        <f t="shared" ref="E141:E204" si="13">IFERROR(B141*C141*D141/GALPERM3,0)</f>
        <v>0</v>
      </c>
      <c r="G141" s="24"/>
      <c r="H141" s="8"/>
      <c r="I141" s="8"/>
      <c r="J141" s="8"/>
    </row>
    <row r="142" spans="1:10" x14ac:dyDescent="0.25">
      <c r="A142" s="8" t="str">
        <f>Calculator!D144</f>
        <v/>
      </c>
      <c r="B142" s="8" t="str">
        <f>IF(Calculator!G144&gt;0,Calculator!G144,Calculator!H144)</f>
        <v/>
      </c>
      <c r="C142" s="8">
        <f>IF(Calculator!E144="Steam cooker, boiler-based",Calculator!F144,0)</f>
        <v>0</v>
      </c>
      <c r="D142" s="8">
        <f t="shared" si="12"/>
        <v>4380</v>
      </c>
      <c r="E142" s="14">
        <f t="shared" si="13"/>
        <v>0</v>
      </c>
      <c r="G142" s="24"/>
      <c r="H142" s="8"/>
      <c r="I142" s="8"/>
      <c r="J142" s="8"/>
    </row>
    <row r="143" spans="1:10" x14ac:dyDescent="0.25">
      <c r="A143" s="8" t="str">
        <f>Calculator!D145</f>
        <v/>
      </c>
      <c r="B143" s="8" t="str">
        <f>IF(Calculator!G145&gt;0,Calculator!G145,Calculator!H145)</f>
        <v/>
      </c>
      <c r="C143" s="8">
        <f>IF(Calculator!E145="Steam cooker, boiler-based",Calculator!F145,0)</f>
        <v>0</v>
      </c>
      <c r="D143" s="8">
        <f t="shared" si="12"/>
        <v>4380</v>
      </c>
      <c r="E143" s="14">
        <f t="shared" si="13"/>
        <v>0</v>
      </c>
      <c r="G143" s="24"/>
      <c r="H143" s="8"/>
      <c r="I143" s="8"/>
      <c r="J143" s="8"/>
    </row>
    <row r="144" spans="1:10" x14ac:dyDescent="0.25">
      <c r="A144" s="8" t="str">
        <f>Calculator!D146</f>
        <v/>
      </c>
      <c r="B144" s="8" t="str">
        <f>IF(Calculator!G146&gt;0,Calculator!G146,Calculator!H146)</f>
        <v/>
      </c>
      <c r="C144" s="8">
        <f>IF(Calculator!E146="Steam cooker, boiler-based",Calculator!F146,0)</f>
        <v>0</v>
      </c>
      <c r="D144" s="8">
        <f t="shared" si="12"/>
        <v>4380</v>
      </c>
      <c r="E144" s="14">
        <f t="shared" si="13"/>
        <v>0</v>
      </c>
      <c r="G144" s="24"/>
      <c r="H144" s="8"/>
      <c r="I144" s="8"/>
      <c r="J144" s="8"/>
    </row>
    <row r="145" spans="1:10" x14ac:dyDescent="0.25">
      <c r="A145" s="8" t="str">
        <f>Calculator!D147</f>
        <v/>
      </c>
      <c r="B145" s="8" t="str">
        <f>IF(Calculator!G147&gt;0,Calculator!G147,Calculator!H147)</f>
        <v/>
      </c>
      <c r="C145" s="8">
        <f>IF(Calculator!E147="Steam cooker, boiler-based",Calculator!F147,0)</f>
        <v>0</v>
      </c>
      <c r="D145" s="8">
        <f t="shared" si="12"/>
        <v>4380</v>
      </c>
      <c r="E145" s="14">
        <f t="shared" si="13"/>
        <v>0</v>
      </c>
      <c r="G145" s="24"/>
      <c r="H145" s="8"/>
      <c r="I145" s="8"/>
      <c r="J145" s="8"/>
    </row>
    <row r="146" spans="1:10" x14ac:dyDescent="0.25">
      <c r="A146" s="8" t="str">
        <f>Calculator!D148</f>
        <v/>
      </c>
      <c r="B146" s="8" t="str">
        <f>IF(Calculator!G148&gt;0,Calculator!G148,Calculator!H148)</f>
        <v/>
      </c>
      <c r="C146" s="8">
        <f>IF(Calculator!E148="Steam cooker, boiler-based",Calculator!F148,0)</f>
        <v>0</v>
      </c>
      <c r="D146" s="8">
        <f t="shared" si="12"/>
        <v>4380</v>
      </c>
      <c r="E146" s="14">
        <f t="shared" si="13"/>
        <v>0</v>
      </c>
      <c r="G146" s="24"/>
      <c r="H146" s="8"/>
      <c r="I146" s="8"/>
      <c r="J146" s="8"/>
    </row>
    <row r="147" spans="1:10" x14ac:dyDescent="0.25">
      <c r="A147" s="8" t="str">
        <f>Calculator!D149</f>
        <v/>
      </c>
      <c r="B147" s="8" t="str">
        <f>IF(Calculator!G149&gt;0,Calculator!G149,Calculator!H149)</f>
        <v/>
      </c>
      <c r="C147" s="8">
        <f>IF(Calculator!E149="Steam cooker, boiler-based",Calculator!F149,0)</f>
        <v>0</v>
      </c>
      <c r="D147" s="8">
        <f t="shared" si="12"/>
        <v>4380</v>
      </c>
      <c r="E147" s="14">
        <f t="shared" si="13"/>
        <v>0</v>
      </c>
      <c r="G147" s="24"/>
      <c r="H147" s="8"/>
      <c r="I147" s="8"/>
      <c r="J147" s="8"/>
    </row>
    <row r="148" spans="1:10" x14ac:dyDescent="0.25">
      <c r="A148" s="8" t="str">
        <f>Calculator!D150</f>
        <v/>
      </c>
      <c r="B148" s="8" t="str">
        <f>IF(Calculator!G150&gt;0,Calculator!G150,Calculator!H150)</f>
        <v/>
      </c>
      <c r="C148" s="8">
        <f>IF(Calculator!E150="Steam cooker, boiler-based",Calculator!F150,0)</f>
        <v>0</v>
      </c>
      <c r="D148" s="8">
        <f t="shared" si="12"/>
        <v>4380</v>
      </c>
      <c r="E148" s="14">
        <f t="shared" si="13"/>
        <v>0</v>
      </c>
      <c r="G148" s="24"/>
      <c r="H148" s="8"/>
      <c r="I148" s="8"/>
      <c r="J148" s="8"/>
    </row>
    <row r="149" spans="1:10" x14ac:dyDescent="0.25">
      <c r="A149" s="8" t="str">
        <f>Calculator!D151</f>
        <v/>
      </c>
      <c r="B149" s="8" t="str">
        <f>IF(Calculator!G151&gt;0,Calculator!G151,Calculator!H151)</f>
        <v/>
      </c>
      <c r="C149" s="8">
        <f>IF(Calculator!E151="Steam cooker, boiler-based",Calculator!F151,0)</f>
        <v>0</v>
      </c>
      <c r="D149" s="8">
        <f t="shared" si="12"/>
        <v>4380</v>
      </c>
      <c r="E149" s="14">
        <f t="shared" si="13"/>
        <v>0</v>
      </c>
      <c r="G149" s="24"/>
      <c r="H149" s="8"/>
      <c r="I149" s="8"/>
      <c r="J149" s="8"/>
    </row>
    <row r="150" spans="1:10" x14ac:dyDescent="0.25">
      <c r="A150" s="8" t="str">
        <f>Calculator!D152</f>
        <v/>
      </c>
      <c r="B150" s="8" t="str">
        <f>IF(Calculator!G152&gt;0,Calculator!G152,Calculator!H152)</f>
        <v/>
      </c>
      <c r="C150" s="8">
        <f>IF(Calculator!E152="Steam cooker, boiler-based",Calculator!F152,0)</f>
        <v>0</v>
      </c>
      <c r="D150" s="8">
        <f t="shared" si="12"/>
        <v>4380</v>
      </c>
      <c r="E150" s="14">
        <f t="shared" si="13"/>
        <v>0</v>
      </c>
      <c r="G150" s="24"/>
      <c r="H150" s="8"/>
      <c r="I150" s="8"/>
      <c r="J150" s="8"/>
    </row>
    <row r="151" spans="1:10" x14ac:dyDescent="0.25">
      <c r="A151" s="8" t="str">
        <f>Calculator!D153</f>
        <v/>
      </c>
      <c r="B151" s="8" t="str">
        <f>IF(Calculator!G153&gt;0,Calculator!G153,Calculator!H153)</f>
        <v/>
      </c>
      <c r="C151" s="8">
        <f>IF(Calculator!E153="Steam cooker, boiler-based",Calculator!F153,0)</f>
        <v>0</v>
      </c>
      <c r="D151" s="8">
        <f t="shared" si="12"/>
        <v>4380</v>
      </c>
      <c r="E151" s="14">
        <f t="shared" si="13"/>
        <v>0</v>
      </c>
      <c r="G151" s="24"/>
      <c r="H151" s="8"/>
      <c r="I151" s="8"/>
      <c r="J151" s="8"/>
    </row>
    <row r="152" spans="1:10" x14ac:dyDescent="0.25">
      <c r="A152" s="8" t="str">
        <f>Calculator!D154</f>
        <v/>
      </c>
      <c r="B152" s="8" t="str">
        <f>IF(Calculator!G154&gt;0,Calculator!G154,Calculator!H154)</f>
        <v/>
      </c>
      <c r="C152" s="8">
        <f>IF(Calculator!E154="Steam cooker, boiler-based",Calculator!F154,0)</f>
        <v>0</v>
      </c>
      <c r="D152" s="8">
        <f t="shared" si="12"/>
        <v>4380</v>
      </c>
      <c r="E152" s="14">
        <f t="shared" si="13"/>
        <v>0</v>
      </c>
      <c r="G152" s="24"/>
      <c r="H152" s="8"/>
      <c r="I152" s="8"/>
      <c r="J152" s="8"/>
    </row>
    <row r="153" spans="1:10" x14ac:dyDescent="0.25">
      <c r="A153" s="8" t="str">
        <f>Calculator!D155</f>
        <v/>
      </c>
      <c r="B153" s="8" t="str">
        <f>IF(Calculator!G155&gt;0,Calculator!G155,Calculator!H155)</f>
        <v/>
      </c>
      <c r="C153" s="8">
        <f>IF(Calculator!E155="Steam cooker, boiler-based",Calculator!F155,0)</f>
        <v>0</v>
      </c>
      <c r="D153" s="8">
        <f t="shared" si="12"/>
        <v>4380</v>
      </c>
      <c r="E153" s="14">
        <f t="shared" si="13"/>
        <v>0</v>
      </c>
      <c r="G153" s="24"/>
      <c r="H153" s="8"/>
      <c r="I153" s="8"/>
      <c r="J153" s="8"/>
    </row>
    <row r="154" spans="1:10" x14ac:dyDescent="0.25">
      <c r="A154" s="8" t="str">
        <f>Calculator!D156</f>
        <v/>
      </c>
      <c r="B154" s="8" t="str">
        <f>IF(Calculator!G156&gt;0,Calculator!G156,Calculator!H156)</f>
        <v/>
      </c>
      <c r="C154" s="8">
        <f>IF(Calculator!E156="Steam cooker, boiler-based",Calculator!F156,0)</f>
        <v>0</v>
      </c>
      <c r="D154" s="8">
        <f t="shared" si="12"/>
        <v>4380</v>
      </c>
      <c r="E154" s="14">
        <f t="shared" si="13"/>
        <v>0</v>
      </c>
      <c r="G154" s="24"/>
      <c r="H154" s="8"/>
      <c r="I154" s="8"/>
      <c r="J154" s="8"/>
    </row>
    <row r="155" spans="1:10" x14ac:dyDescent="0.25">
      <c r="A155" s="8" t="str">
        <f>Calculator!D157</f>
        <v/>
      </c>
      <c r="B155" s="8" t="str">
        <f>IF(Calculator!G157&gt;0,Calculator!G157,Calculator!H157)</f>
        <v/>
      </c>
      <c r="C155" s="8">
        <f>IF(Calculator!E157="Steam cooker, boiler-based",Calculator!F157,0)</f>
        <v>0</v>
      </c>
      <c r="D155" s="8">
        <f t="shared" si="12"/>
        <v>4380</v>
      </c>
      <c r="E155" s="14">
        <f t="shared" si="13"/>
        <v>0</v>
      </c>
      <c r="G155" s="24"/>
      <c r="H155" s="8"/>
      <c r="I155" s="8"/>
      <c r="J155" s="8"/>
    </row>
    <row r="156" spans="1:10" x14ac:dyDescent="0.25">
      <c r="A156" s="8" t="str">
        <f>Calculator!D158</f>
        <v/>
      </c>
      <c r="B156" s="8" t="str">
        <f>IF(Calculator!G158&gt;0,Calculator!G158,Calculator!H158)</f>
        <v/>
      </c>
      <c r="C156" s="8">
        <f>IF(Calculator!E158="Steam cooker, boiler-based",Calculator!F158,0)</f>
        <v>0</v>
      </c>
      <c r="D156" s="8">
        <f t="shared" si="12"/>
        <v>4380</v>
      </c>
      <c r="E156" s="14">
        <f t="shared" si="13"/>
        <v>0</v>
      </c>
      <c r="G156" s="24"/>
      <c r="H156" s="8"/>
      <c r="I156" s="8"/>
      <c r="J156" s="8"/>
    </row>
    <row r="157" spans="1:10" x14ac:dyDescent="0.25">
      <c r="A157" s="8" t="str">
        <f>Calculator!D159</f>
        <v/>
      </c>
      <c r="B157" s="8" t="str">
        <f>IF(Calculator!G159&gt;0,Calculator!G159,Calculator!H159)</f>
        <v/>
      </c>
      <c r="C157" s="8">
        <f>IF(Calculator!E159="Steam cooker, boiler-based",Calculator!F159,0)</f>
        <v>0</v>
      </c>
      <c r="D157" s="8">
        <f t="shared" si="12"/>
        <v>4380</v>
      </c>
      <c r="E157" s="14">
        <f t="shared" si="13"/>
        <v>0</v>
      </c>
      <c r="G157" s="24"/>
      <c r="H157" s="8"/>
      <c r="I157" s="8"/>
      <c r="J157" s="8"/>
    </row>
    <row r="158" spans="1:10" x14ac:dyDescent="0.25">
      <c r="A158" s="8" t="str">
        <f>Calculator!D160</f>
        <v/>
      </c>
      <c r="B158" s="8" t="str">
        <f>IF(Calculator!G160&gt;0,Calculator!G160,Calculator!H160)</f>
        <v/>
      </c>
      <c r="C158" s="8">
        <f>IF(Calculator!E160="Steam cooker, boiler-based",Calculator!F160,0)</f>
        <v>0</v>
      </c>
      <c r="D158" s="8">
        <f t="shared" si="12"/>
        <v>4380</v>
      </c>
      <c r="E158" s="14">
        <f t="shared" si="13"/>
        <v>0</v>
      </c>
      <c r="G158" s="24"/>
      <c r="H158" s="8"/>
      <c r="I158" s="8"/>
      <c r="J158" s="8"/>
    </row>
    <row r="159" spans="1:10" x14ac:dyDescent="0.25">
      <c r="A159" s="8" t="str">
        <f>Calculator!D161</f>
        <v/>
      </c>
      <c r="B159" s="8" t="str">
        <f>IF(Calculator!G161&gt;0,Calculator!G161,Calculator!H161)</f>
        <v/>
      </c>
      <c r="C159" s="8">
        <f>IF(Calculator!E161="Steam cooker, boiler-based",Calculator!F161,0)</f>
        <v>0</v>
      </c>
      <c r="D159" s="8">
        <f t="shared" si="12"/>
        <v>4380</v>
      </c>
      <c r="E159" s="14">
        <f t="shared" si="13"/>
        <v>0</v>
      </c>
      <c r="G159" s="24"/>
      <c r="H159" s="8"/>
      <c r="I159" s="8"/>
      <c r="J159" s="8"/>
    </row>
    <row r="160" spans="1:10" x14ac:dyDescent="0.25">
      <c r="A160" s="8" t="str">
        <f>Calculator!D162</f>
        <v/>
      </c>
      <c r="B160" s="8" t="str">
        <f>IF(Calculator!G162&gt;0,Calculator!G162,Calculator!H162)</f>
        <v/>
      </c>
      <c r="C160" s="8">
        <f>IF(Calculator!E162="Steam cooker, boiler-based",Calculator!F162,0)</f>
        <v>0</v>
      </c>
      <c r="D160" s="8">
        <f t="shared" si="12"/>
        <v>4380</v>
      </c>
      <c r="E160" s="14">
        <f t="shared" si="13"/>
        <v>0</v>
      </c>
      <c r="G160" s="24"/>
      <c r="H160" s="8"/>
      <c r="I160" s="8"/>
      <c r="J160" s="8"/>
    </row>
    <row r="161" spans="1:10" x14ac:dyDescent="0.25">
      <c r="A161" s="8" t="str">
        <f>Calculator!D163</f>
        <v/>
      </c>
      <c r="B161" s="8" t="str">
        <f>IF(Calculator!G163&gt;0,Calculator!G163,Calculator!H163)</f>
        <v/>
      </c>
      <c r="C161" s="8">
        <f>IF(Calculator!E163="Steam cooker, boiler-based",Calculator!F163,0)</f>
        <v>0</v>
      </c>
      <c r="D161" s="8">
        <f t="shared" si="12"/>
        <v>4380</v>
      </c>
      <c r="E161" s="14">
        <f t="shared" si="13"/>
        <v>0</v>
      </c>
      <c r="G161" s="24"/>
      <c r="H161" s="8"/>
      <c r="I161" s="8"/>
      <c r="J161" s="8"/>
    </row>
    <row r="162" spans="1:10" x14ac:dyDescent="0.25">
      <c r="A162" s="8" t="str">
        <f>Calculator!D164</f>
        <v/>
      </c>
      <c r="B162" s="8" t="str">
        <f>IF(Calculator!G164&gt;0,Calculator!G164,Calculator!H164)</f>
        <v/>
      </c>
      <c r="C162" s="8">
        <f>IF(Calculator!E164="Steam cooker, boiler-based",Calculator!F164,0)</f>
        <v>0</v>
      </c>
      <c r="D162" s="8">
        <f t="shared" si="12"/>
        <v>4380</v>
      </c>
      <c r="E162" s="14">
        <f t="shared" si="13"/>
        <v>0</v>
      </c>
      <c r="G162" s="24"/>
      <c r="H162" s="8"/>
      <c r="I162" s="8"/>
      <c r="J162" s="8"/>
    </row>
    <row r="163" spans="1:10" x14ac:dyDescent="0.25">
      <c r="A163" s="8" t="str">
        <f>Calculator!D165</f>
        <v/>
      </c>
      <c r="B163" s="8" t="str">
        <f>IF(Calculator!G165&gt;0,Calculator!G165,Calculator!H165)</f>
        <v/>
      </c>
      <c r="C163" s="8">
        <f>IF(Calculator!E165="Steam cooker, boiler-based",Calculator!F165,0)</f>
        <v>0</v>
      </c>
      <c r="D163" s="8">
        <f t="shared" si="12"/>
        <v>4380</v>
      </c>
      <c r="E163" s="14">
        <f t="shared" si="13"/>
        <v>0</v>
      </c>
      <c r="G163" s="24"/>
      <c r="H163" s="8"/>
      <c r="I163" s="8"/>
      <c r="J163" s="8"/>
    </row>
    <row r="164" spans="1:10" x14ac:dyDescent="0.25">
      <c r="A164" s="8" t="str">
        <f>Calculator!D166</f>
        <v/>
      </c>
      <c r="B164" s="8" t="str">
        <f>IF(Calculator!G166&gt;0,Calculator!G166,Calculator!H166)</f>
        <v/>
      </c>
      <c r="C164" s="8">
        <f>IF(Calculator!E166="Steam cooker, boiler-based",Calculator!F166,0)</f>
        <v>0</v>
      </c>
      <c r="D164" s="8">
        <f t="shared" si="12"/>
        <v>4380</v>
      </c>
      <c r="E164" s="14">
        <f t="shared" si="13"/>
        <v>0</v>
      </c>
      <c r="G164" s="24"/>
      <c r="H164" s="8"/>
      <c r="I164" s="8"/>
      <c r="J164" s="8"/>
    </row>
    <row r="165" spans="1:10" x14ac:dyDescent="0.25">
      <c r="A165" s="8" t="str">
        <f>Calculator!D167</f>
        <v/>
      </c>
      <c r="B165" s="8" t="str">
        <f>IF(Calculator!G167&gt;0,Calculator!G167,Calculator!H167)</f>
        <v/>
      </c>
      <c r="C165" s="8">
        <f>IF(Calculator!E167="Steam cooker, boiler-based",Calculator!F167,0)</f>
        <v>0</v>
      </c>
      <c r="D165" s="8">
        <f t="shared" si="12"/>
        <v>4380</v>
      </c>
      <c r="E165" s="14">
        <f t="shared" si="13"/>
        <v>0</v>
      </c>
      <c r="G165" s="24"/>
      <c r="H165" s="8"/>
      <c r="I165" s="8"/>
      <c r="J165" s="8"/>
    </row>
    <row r="166" spans="1:10" x14ac:dyDescent="0.25">
      <c r="A166" s="8" t="str">
        <f>Calculator!D168</f>
        <v/>
      </c>
      <c r="B166" s="8" t="str">
        <f>IF(Calculator!G168&gt;0,Calculator!G168,Calculator!H168)</f>
        <v/>
      </c>
      <c r="C166" s="8">
        <f>IF(Calculator!E168="Steam cooker, boiler-based",Calculator!F168,0)</f>
        <v>0</v>
      </c>
      <c r="D166" s="8">
        <f t="shared" si="12"/>
        <v>4380</v>
      </c>
      <c r="E166" s="14">
        <f t="shared" si="13"/>
        <v>0</v>
      </c>
      <c r="G166" s="24"/>
      <c r="H166" s="8"/>
      <c r="I166" s="8"/>
      <c r="J166" s="8"/>
    </row>
    <row r="167" spans="1:10" x14ac:dyDescent="0.25">
      <c r="A167" s="8" t="str">
        <f>Calculator!D169</f>
        <v/>
      </c>
      <c r="B167" s="8" t="str">
        <f>IF(Calculator!G169&gt;0,Calculator!G169,Calculator!H169)</f>
        <v/>
      </c>
      <c r="C167" s="8">
        <f>IF(Calculator!E169="Steam cooker, boiler-based",Calculator!F169,0)</f>
        <v>0</v>
      </c>
      <c r="D167" s="8">
        <f t="shared" si="12"/>
        <v>4380</v>
      </c>
      <c r="E167" s="14">
        <f t="shared" si="13"/>
        <v>0</v>
      </c>
      <c r="G167" s="24"/>
      <c r="H167" s="8"/>
      <c r="I167" s="8"/>
      <c r="J167" s="8"/>
    </row>
    <row r="168" spans="1:10" x14ac:dyDescent="0.25">
      <c r="A168" s="8" t="str">
        <f>Calculator!D170</f>
        <v/>
      </c>
      <c r="B168" s="8" t="str">
        <f>IF(Calculator!G170&gt;0,Calculator!G170,Calculator!H170)</f>
        <v/>
      </c>
      <c r="C168" s="8">
        <f>IF(Calculator!E170="Steam cooker, boiler-based",Calculator!F170,0)</f>
        <v>0</v>
      </c>
      <c r="D168" s="8">
        <f t="shared" si="12"/>
        <v>4380</v>
      </c>
      <c r="E168" s="14">
        <f t="shared" si="13"/>
        <v>0</v>
      </c>
      <c r="G168" s="24"/>
      <c r="H168" s="8"/>
      <c r="I168" s="8"/>
      <c r="J168" s="8"/>
    </row>
    <row r="169" spans="1:10" x14ac:dyDescent="0.25">
      <c r="A169" s="8" t="str">
        <f>Calculator!D171</f>
        <v/>
      </c>
      <c r="B169" s="8" t="str">
        <f>IF(Calculator!G171&gt;0,Calculator!G171,Calculator!H171)</f>
        <v/>
      </c>
      <c r="C169" s="8">
        <f>IF(Calculator!E171="Steam cooker, boiler-based",Calculator!F171,0)</f>
        <v>0</v>
      </c>
      <c r="D169" s="8">
        <f t="shared" si="12"/>
        <v>4380</v>
      </c>
      <c r="E169" s="14">
        <f t="shared" si="13"/>
        <v>0</v>
      </c>
      <c r="G169" s="24"/>
      <c r="H169" s="8"/>
      <c r="I169" s="8"/>
      <c r="J169" s="8"/>
    </row>
    <row r="170" spans="1:10" x14ac:dyDescent="0.25">
      <c r="A170" s="8" t="str">
        <f>Calculator!D172</f>
        <v/>
      </c>
      <c r="B170" s="8" t="str">
        <f>IF(Calculator!G172&gt;0,Calculator!G172,Calculator!H172)</f>
        <v/>
      </c>
      <c r="C170" s="8">
        <f>IF(Calculator!E172="Steam cooker, boiler-based",Calculator!F172,0)</f>
        <v>0</v>
      </c>
      <c r="D170" s="8">
        <f t="shared" si="12"/>
        <v>4380</v>
      </c>
      <c r="E170" s="14">
        <f t="shared" si="13"/>
        <v>0</v>
      </c>
      <c r="G170" s="24"/>
      <c r="H170" s="8"/>
      <c r="I170" s="8"/>
      <c r="J170" s="8"/>
    </row>
    <row r="171" spans="1:10" x14ac:dyDescent="0.25">
      <c r="A171" s="8" t="str">
        <f>Calculator!D173</f>
        <v/>
      </c>
      <c r="B171" s="8" t="str">
        <f>IF(Calculator!G173&gt;0,Calculator!G173,Calculator!H173)</f>
        <v/>
      </c>
      <c r="C171" s="8">
        <f>IF(Calculator!E173="Steam cooker, boiler-based",Calculator!F173,0)</f>
        <v>0</v>
      </c>
      <c r="D171" s="8">
        <f t="shared" si="12"/>
        <v>4380</v>
      </c>
      <c r="E171" s="14">
        <f t="shared" si="13"/>
        <v>0</v>
      </c>
      <c r="G171" s="24"/>
      <c r="H171" s="8"/>
      <c r="I171" s="8"/>
      <c r="J171" s="8"/>
    </row>
    <row r="172" spans="1:10" x14ac:dyDescent="0.25">
      <c r="A172" s="8" t="str">
        <f>Calculator!D174</f>
        <v/>
      </c>
      <c r="B172" s="8" t="str">
        <f>IF(Calculator!G174&gt;0,Calculator!G174,Calculator!H174)</f>
        <v/>
      </c>
      <c r="C172" s="8">
        <f>IF(Calculator!E174="Steam cooker, boiler-based",Calculator!F174,0)</f>
        <v>0</v>
      </c>
      <c r="D172" s="8">
        <f t="shared" si="12"/>
        <v>4380</v>
      </c>
      <c r="E172" s="14">
        <f t="shared" si="13"/>
        <v>0</v>
      </c>
      <c r="G172" s="24"/>
      <c r="H172" s="8"/>
      <c r="I172" s="8"/>
      <c r="J172" s="8"/>
    </row>
    <row r="173" spans="1:10" x14ac:dyDescent="0.25">
      <c r="A173" s="8" t="str">
        <f>Calculator!D175</f>
        <v/>
      </c>
      <c r="B173" s="8" t="str">
        <f>IF(Calculator!G175&gt;0,Calculator!G175,Calculator!H175)</f>
        <v/>
      </c>
      <c r="C173" s="8">
        <f>IF(Calculator!E175="Steam cooker, boiler-based",Calculator!F175,0)</f>
        <v>0</v>
      </c>
      <c r="D173" s="8">
        <f t="shared" si="12"/>
        <v>4380</v>
      </c>
      <c r="E173" s="14">
        <f t="shared" si="13"/>
        <v>0</v>
      </c>
      <c r="G173" s="24"/>
      <c r="H173" s="8"/>
      <c r="I173" s="8"/>
      <c r="J173" s="8"/>
    </row>
    <row r="174" spans="1:10" x14ac:dyDescent="0.25">
      <c r="A174" s="8" t="str">
        <f>Calculator!D176</f>
        <v/>
      </c>
      <c r="B174" s="8" t="str">
        <f>IF(Calculator!G176&gt;0,Calculator!G176,Calculator!H176)</f>
        <v/>
      </c>
      <c r="C174" s="8">
        <f>IF(Calculator!E176="Steam cooker, boiler-based",Calculator!F176,0)</f>
        <v>0</v>
      </c>
      <c r="D174" s="8">
        <f t="shared" si="12"/>
        <v>4380</v>
      </c>
      <c r="E174" s="14">
        <f t="shared" si="13"/>
        <v>0</v>
      </c>
      <c r="G174" s="24"/>
      <c r="H174" s="8"/>
      <c r="I174" s="8"/>
      <c r="J174" s="8"/>
    </row>
    <row r="175" spans="1:10" x14ac:dyDescent="0.25">
      <c r="A175" s="8" t="str">
        <f>Calculator!D177</f>
        <v/>
      </c>
      <c r="B175" s="8" t="str">
        <f>IF(Calculator!G177&gt;0,Calculator!G177,Calculator!H177)</f>
        <v/>
      </c>
      <c r="C175" s="8">
        <f>IF(Calculator!E177="Steam cooker, boiler-based",Calculator!F177,0)</f>
        <v>0</v>
      </c>
      <c r="D175" s="8">
        <f t="shared" si="12"/>
        <v>4380</v>
      </c>
      <c r="E175" s="14">
        <f t="shared" si="13"/>
        <v>0</v>
      </c>
      <c r="G175" s="24"/>
      <c r="H175" s="8"/>
      <c r="I175" s="8"/>
      <c r="J175" s="8"/>
    </row>
    <row r="176" spans="1:10" x14ac:dyDescent="0.25">
      <c r="A176" s="8" t="str">
        <f>Calculator!D178</f>
        <v/>
      </c>
      <c r="B176" s="8" t="str">
        <f>IF(Calculator!G178&gt;0,Calculator!G178,Calculator!H178)</f>
        <v/>
      </c>
      <c r="C176" s="8">
        <f>IF(Calculator!E178="Steam cooker, boiler-based",Calculator!F178,0)</f>
        <v>0</v>
      </c>
      <c r="D176" s="8">
        <f t="shared" si="12"/>
        <v>4380</v>
      </c>
      <c r="E176" s="14">
        <f t="shared" si="13"/>
        <v>0</v>
      </c>
      <c r="G176" s="24"/>
      <c r="H176" s="8"/>
      <c r="I176" s="8"/>
      <c r="J176" s="8"/>
    </row>
    <row r="177" spans="1:10" x14ac:dyDescent="0.25">
      <c r="A177" s="8" t="str">
        <f>Calculator!D179</f>
        <v/>
      </c>
      <c r="B177" s="8" t="str">
        <f>IF(Calculator!G179&gt;0,Calculator!G179,Calculator!H179)</f>
        <v/>
      </c>
      <c r="C177" s="8">
        <f>IF(Calculator!E179="Steam cooker, boiler-based",Calculator!F179,0)</f>
        <v>0</v>
      </c>
      <c r="D177" s="8">
        <f t="shared" si="12"/>
        <v>4380</v>
      </c>
      <c r="E177" s="14">
        <f t="shared" si="13"/>
        <v>0</v>
      </c>
      <c r="G177" s="24"/>
      <c r="H177" s="8"/>
      <c r="I177" s="8"/>
      <c r="J177" s="8"/>
    </row>
    <row r="178" spans="1:10" x14ac:dyDescent="0.25">
      <c r="A178" s="8" t="str">
        <f>Calculator!D180</f>
        <v/>
      </c>
      <c r="B178" s="8" t="str">
        <f>IF(Calculator!G180&gt;0,Calculator!G180,Calculator!H180)</f>
        <v/>
      </c>
      <c r="C178" s="8">
        <f>IF(Calculator!E180="Steam cooker, boiler-based",Calculator!F180,0)</f>
        <v>0</v>
      </c>
      <c r="D178" s="8">
        <f t="shared" si="12"/>
        <v>4380</v>
      </c>
      <c r="E178" s="14">
        <f t="shared" si="13"/>
        <v>0</v>
      </c>
      <c r="G178" s="24"/>
      <c r="H178" s="8"/>
      <c r="I178" s="8"/>
      <c r="J178" s="8"/>
    </row>
    <row r="179" spans="1:10" x14ac:dyDescent="0.25">
      <c r="A179" s="8" t="str">
        <f>Calculator!D181</f>
        <v/>
      </c>
      <c r="B179" s="8" t="str">
        <f>IF(Calculator!G181&gt;0,Calculator!G181,Calculator!H181)</f>
        <v/>
      </c>
      <c r="C179" s="8">
        <f>IF(Calculator!E181="Steam cooker, boiler-based",Calculator!F181,0)</f>
        <v>0</v>
      </c>
      <c r="D179" s="8">
        <f t="shared" si="12"/>
        <v>4380</v>
      </c>
      <c r="E179" s="14">
        <f t="shared" si="13"/>
        <v>0</v>
      </c>
      <c r="G179" s="24"/>
      <c r="H179" s="8"/>
      <c r="I179" s="8"/>
      <c r="J179" s="8"/>
    </row>
    <row r="180" spans="1:10" x14ac:dyDescent="0.25">
      <c r="A180" s="8" t="str">
        <f>Calculator!D182</f>
        <v/>
      </c>
      <c r="B180" s="8" t="str">
        <f>IF(Calculator!G182&gt;0,Calculator!G182,Calculator!H182)</f>
        <v/>
      </c>
      <c r="C180" s="8">
        <f>IF(Calculator!E182="Steam cooker, boiler-based",Calculator!F182,0)</f>
        <v>0</v>
      </c>
      <c r="D180" s="8">
        <f t="shared" si="12"/>
        <v>4380</v>
      </c>
      <c r="E180" s="14">
        <f t="shared" si="13"/>
        <v>0</v>
      </c>
      <c r="G180" s="24"/>
      <c r="H180" s="8"/>
      <c r="I180" s="8"/>
      <c r="J180" s="8"/>
    </row>
    <row r="181" spans="1:10" x14ac:dyDescent="0.25">
      <c r="A181" s="8" t="str">
        <f>Calculator!D183</f>
        <v/>
      </c>
      <c r="B181" s="8" t="str">
        <f>IF(Calculator!G183&gt;0,Calculator!G183,Calculator!H183)</f>
        <v/>
      </c>
      <c r="C181" s="8">
        <f>IF(Calculator!E183="Steam cooker, boiler-based",Calculator!F183,0)</f>
        <v>0</v>
      </c>
      <c r="D181" s="8">
        <f t="shared" si="12"/>
        <v>4380</v>
      </c>
      <c r="E181" s="14">
        <f t="shared" si="13"/>
        <v>0</v>
      </c>
      <c r="G181" s="24"/>
      <c r="H181" s="8"/>
      <c r="I181" s="8"/>
      <c r="J181" s="8"/>
    </row>
    <row r="182" spans="1:10" x14ac:dyDescent="0.25">
      <c r="A182" s="8" t="str">
        <f>Calculator!D184</f>
        <v/>
      </c>
      <c r="B182" s="8" t="str">
        <f>IF(Calculator!G184&gt;0,Calculator!G184,Calculator!H184)</f>
        <v/>
      </c>
      <c r="C182" s="8">
        <f>IF(Calculator!E184="Steam cooker, boiler-based",Calculator!F184,0)</f>
        <v>0</v>
      </c>
      <c r="D182" s="8">
        <f t="shared" si="12"/>
        <v>4380</v>
      </c>
      <c r="E182" s="14">
        <f t="shared" si="13"/>
        <v>0</v>
      </c>
      <c r="G182" s="24"/>
      <c r="H182" s="8"/>
      <c r="I182" s="8"/>
      <c r="J182" s="8"/>
    </row>
    <row r="183" spans="1:10" x14ac:dyDescent="0.25">
      <c r="A183" s="8" t="str">
        <f>Calculator!D185</f>
        <v/>
      </c>
      <c r="B183" s="8" t="str">
        <f>IF(Calculator!G185&gt;0,Calculator!G185,Calculator!H185)</f>
        <v/>
      </c>
      <c r="C183" s="8">
        <f>IF(Calculator!E185="Steam cooker, boiler-based",Calculator!F185,0)</f>
        <v>0</v>
      </c>
      <c r="D183" s="8">
        <f t="shared" si="12"/>
        <v>4380</v>
      </c>
      <c r="E183" s="14">
        <f t="shared" si="13"/>
        <v>0</v>
      </c>
      <c r="G183" s="24"/>
      <c r="H183" s="8"/>
      <c r="I183" s="8"/>
      <c r="J183" s="8"/>
    </row>
    <row r="184" spans="1:10" x14ac:dyDescent="0.25">
      <c r="A184" s="8" t="str">
        <f>Calculator!D186</f>
        <v/>
      </c>
      <c r="B184" s="8" t="str">
        <f>IF(Calculator!G186&gt;0,Calculator!G186,Calculator!H186)</f>
        <v/>
      </c>
      <c r="C184" s="8">
        <f>IF(Calculator!E186="Steam cooker, boiler-based",Calculator!F186,0)</f>
        <v>0</v>
      </c>
      <c r="D184" s="8">
        <f t="shared" si="12"/>
        <v>4380</v>
      </c>
      <c r="E184" s="14">
        <f t="shared" si="13"/>
        <v>0</v>
      </c>
      <c r="G184" s="24"/>
      <c r="H184" s="8"/>
      <c r="I184" s="8"/>
      <c r="J184" s="8"/>
    </row>
    <row r="185" spans="1:10" x14ac:dyDescent="0.25">
      <c r="A185" s="8" t="str">
        <f>Calculator!D187</f>
        <v/>
      </c>
      <c r="B185" s="8" t="str">
        <f>IF(Calculator!G187&gt;0,Calculator!G187,Calculator!H187)</f>
        <v/>
      </c>
      <c r="C185" s="8">
        <f>IF(Calculator!E187="Steam cooker, boiler-based",Calculator!F187,0)</f>
        <v>0</v>
      </c>
      <c r="D185" s="8">
        <f t="shared" si="12"/>
        <v>4380</v>
      </c>
      <c r="E185" s="14">
        <f t="shared" si="13"/>
        <v>0</v>
      </c>
      <c r="G185" s="24"/>
      <c r="H185" s="8"/>
      <c r="I185" s="8"/>
      <c r="J185" s="8"/>
    </row>
    <row r="186" spans="1:10" x14ac:dyDescent="0.25">
      <c r="A186" s="8" t="str">
        <f>Calculator!D188</f>
        <v/>
      </c>
      <c r="B186" s="8" t="str">
        <f>IF(Calculator!G188&gt;0,Calculator!G188,Calculator!H188)</f>
        <v/>
      </c>
      <c r="C186" s="8">
        <f>IF(Calculator!E188="Steam cooker, boiler-based",Calculator!F188,0)</f>
        <v>0</v>
      </c>
      <c r="D186" s="8">
        <f t="shared" si="12"/>
        <v>4380</v>
      </c>
      <c r="E186" s="14">
        <f t="shared" si="13"/>
        <v>0</v>
      </c>
      <c r="G186" s="24"/>
      <c r="H186" s="8"/>
      <c r="I186" s="8"/>
      <c r="J186" s="8"/>
    </row>
    <row r="187" spans="1:10" x14ac:dyDescent="0.25">
      <c r="A187" s="8" t="str">
        <f>Calculator!D189</f>
        <v/>
      </c>
      <c r="B187" s="8" t="str">
        <f>IF(Calculator!G189&gt;0,Calculator!G189,Calculator!H189)</f>
        <v/>
      </c>
      <c r="C187" s="8">
        <f>IF(Calculator!E189="Steam cooker, boiler-based",Calculator!F189,0)</f>
        <v>0</v>
      </c>
      <c r="D187" s="8">
        <f t="shared" si="12"/>
        <v>4380</v>
      </c>
      <c r="E187" s="14">
        <f t="shared" si="13"/>
        <v>0</v>
      </c>
      <c r="G187" s="24"/>
      <c r="H187" s="8"/>
      <c r="I187" s="8"/>
      <c r="J187" s="8"/>
    </row>
    <row r="188" spans="1:10" x14ac:dyDescent="0.25">
      <c r="A188" s="8" t="str">
        <f>Calculator!D190</f>
        <v/>
      </c>
      <c r="B188" s="8" t="str">
        <f>IF(Calculator!G190&gt;0,Calculator!G190,Calculator!H190)</f>
        <v/>
      </c>
      <c r="C188" s="8">
        <f>IF(Calculator!E190="Steam cooker, boiler-based",Calculator!F190,0)</f>
        <v>0</v>
      </c>
      <c r="D188" s="8">
        <f t="shared" si="12"/>
        <v>4380</v>
      </c>
      <c r="E188" s="14">
        <f t="shared" si="13"/>
        <v>0</v>
      </c>
      <c r="G188" s="24"/>
      <c r="H188" s="8"/>
      <c r="I188" s="8"/>
      <c r="J188" s="8"/>
    </row>
    <row r="189" spans="1:10" x14ac:dyDescent="0.25">
      <c r="A189" s="8" t="str">
        <f>Calculator!D191</f>
        <v/>
      </c>
      <c r="B189" s="8" t="str">
        <f>IF(Calculator!G191&gt;0,Calculator!G191,Calculator!H191)</f>
        <v/>
      </c>
      <c r="C189" s="8">
        <f>IF(Calculator!E191="Steam cooker, boiler-based",Calculator!F191,0)</f>
        <v>0</v>
      </c>
      <c r="D189" s="8">
        <f t="shared" si="12"/>
        <v>4380</v>
      </c>
      <c r="E189" s="14">
        <f t="shared" si="13"/>
        <v>0</v>
      </c>
      <c r="G189" s="24"/>
      <c r="H189" s="8"/>
      <c r="I189" s="8"/>
      <c r="J189" s="8"/>
    </row>
    <row r="190" spans="1:10" x14ac:dyDescent="0.25">
      <c r="A190" s="8" t="str">
        <f>Calculator!D192</f>
        <v/>
      </c>
      <c r="B190" s="8" t="str">
        <f>IF(Calculator!G192&gt;0,Calculator!G192,Calculator!H192)</f>
        <v/>
      </c>
      <c r="C190" s="8">
        <f>IF(Calculator!E192="Steam cooker, boiler-based",Calculator!F192,0)</f>
        <v>0</v>
      </c>
      <c r="D190" s="8">
        <f t="shared" si="12"/>
        <v>4380</v>
      </c>
      <c r="E190" s="14">
        <f t="shared" si="13"/>
        <v>0</v>
      </c>
      <c r="G190" s="24"/>
      <c r="H190" s="8"/>
      <c r="I190" s="8"/>
      <c r="J190" s="8"/>
    </row>
    <row r="191" spans="1:10" x14ac:dyDescent="0.25">
      <c r="A191" s="8" t="str">
        <f>Calculator!D193</f>
        <v/>
      </c>
      <c r="B191" s="8" t="str">
        <f>IF(Calculator!G193&gt;0,Calculator!G193,Calculator!H193)</f>
        <v/>
      </c>
      <c r="C191" s="8">
        <f>IF(Calculator!E193="Steam cooker, boiler-based",Calculator!F193,0)</f>
        <v>0</v>
      </c>
      <c r="D191" s="8">
        <f t="shared" si="12"/>
        <v>4380</v>
      </c>
      <c r="E191" s="14">
        <f t="shared" si="13"/>
        <v>0</v>
      </c>
      <c r="G191" s="24"/>
      <c r="H191" s="8"/>
      <c r="I191" s="8"/>
      <c r="J191" s="8"/>
    </row>
    <row r="192" spans="1:10" x14ac:dyDescent="0.25">
      <c r="A192" s="8" t="str">
        <f>Calculator!D194</f>
        <v/>
      </c>
      <c r="B192" s="8" t="str">
        <f>IF(Calculator!G194&gt;0,Calculator!G194,Calculator!H194)</f>
        <v/>
      </c>
      <c r="C192" s="8">
        <f>IF(Calculator!E194="Steam cooker, boiler-based",Calculator!F194,0)</f>
        <v>0</v>
      </c>
      <c r="D192" s="8">
        <f t="shared" si="12"/>
        <v>4380</v>
      </c>
      <c r="E192" s="14">
        <f t="shared" si="13"/>
        <v>0</v>
      </c>
      <c r="G192" s="24"/>
      <c r="H192" s="8"/>
      <c r="I192" s="8"/>
      <c r="J192" s="8"/>
    </row>
    <row r="193" spans="1:10" x14ac:dyDescent="0.25">
      <c r="A193" s="8" t="str">
        <f>Calculator!D195</f>
        <v/>
      </c>
      <c r="B193" s="8" t="str">
        <f>IF(Calculator!G195&gt;0,Calculator!G195,Calculator!H195)</f>
        <v/>
      </c>
      <c r="C193" s="8">
        <f>IF(Calculator!E195="Steam cooker, boiler-based",Calculator!F195,0)</f>
        <v>0</v>
      </c>
      <c r="D193" s="8">
        <f t="shared" si="12"/>
        <v>4380</v>
      </c>
      <c r="E193" s="14">
        <f t="shared" si="13"/>
        <v>0</v>
      </c>
      <c r="G193" s="24"/>
      <c r="H193" s="8"/>
      <c r="I193" s="8"/>
      <c r="J193" s="8"/>
    </row>
    <row r="194" spans="1:10" x14ac:dyDescent="0.25">
      <c r="A194" s="8" t="str">
        <f>Calculator!D196</f>
        <v/>
      </c>
      <c r="B194" s="8" t="str">
        <f>IF(Calculator!G196&gt;0,Calculator!G196,Calculator!H196)</f>
        <v/>
      </c>
      <c r="C194" s="8">
        <f>IF(Calculator!E196="Steam cooker, boiler-based",Calculator!F196,0)</f>
        <v>0</v>
      </c>
      <c r="D194" s="8">
        <f t="shared" si="12"/>
        <v>4380</v>
      </c>
      <c r="E194" s="14">
        <f t="shared" si="13"/>
        <v>0</v>
      </c>
      <c r="G194" s="24"/>
      <c r="H194" s="8"/>
      <c r="I194" s="8"/>
      <c r="J194" s="8"/>
    </row>
    <row r="195" spans="1:10" x14ac:dyDescent="0.25">
      <c r="A195" s="8" t="str">
        <f>Calculator!D197</f>
        <v/>
      </c>
      <c r="B195" s="8" t="str">
        <f>IF(Calculator!G197&gt;0,Calculator!G197,Calculator!H197)</f>
        <v/>
      </c>
      <c r="C195" s="8">
        <f>IF(Calculator!E197="Steam cooker, boiler-based",Calculator!F197,0)</f>
        <v>0</v>
      </c>
      <c r="D195" s="8">
        <f t="shared" si="12"/>
        <v>4380</v>
      </c>
      <c r="E195" s="14">
        <f t="shared" si="13"/>
        <v>0</v>
      </c>
      <c r="G195" s="24"/>
      <c r="H195" s="8"/>
      <c r="I195" s="8"/>
      <c r="J195" s="8"/>
    </row>
    <row r="196" spans="1:10" x14ac:dyDescent="0.25">
      <c r="A196" s="8" t="str">
        <f>Calculator!D198</f>
        <v/>
      </c>
      <c r="B196" s="8" t="str">
        <f>IF(Calculator!G198&gt;0,Calculator!G198,Calculator!H198)</f>
        <v/>
      </c>
      <c r="C196" s="8">
        <f>IF(Calculator!E198="Steam cooker, boiler-based",Calculator!F198,0)</f>
        <v>0</v>
      </c>
      <c r="D196" s="8">
        <f t="shared" si="12"/>
        <v>4380</v>
      </c>
      <c r="E196" s="14">
        <f t="shared" si="13"/>
        <v>0</v>
      </c>
      <c r="G196" s="24"/>
      <c r="H196" s="8"/>
      <c r="I196" s="8"/>
      <c r="J196" s="8"/>
    </row>
    <row r="197" spans="1:10" x14ac:dyDescent="0.25">
      <c r="A197" s="8" t="str">
        <f>Calculator!D199</f>
        <v/>
      </c>
      <c r="B197" s="8" t="str">
        <f>IF(Calculator!G199&gt;0,Calculator!G199,Calculator!H199)</f>
        <v/>
      </c>
      <c r="C197" s="8">
        <f>IF(Calculator!E199="Steam cooker, boiler-based",Calculator!F199,0)</f>
        <v>0</v>
      </c>
      <c r="D197" s="8">
        <f t="shared" si="12"/>
        <v>4380</v>
      </c>
      <c r="E197" s="14">
        <f t="shared" si="13"/>
        <v>0</v>
      </c>
      <c r="G197" s="24"/>
      <c r="H197" s="8"/>
      <c r="I197" s="8"/>
      <c r="J197" s="8"/>
    </row>
    <row r="198" spans="1:10" x14ac:dyDescent="0.25">
      <c r="A198" s="8" t="str">
        <f>Calculator!D200</f>
        <v/>
      </c>
      <c r="B198" s="8" t="str">
        <f>IF(Calculator!G200&gt;0,Calculator!G200,Calculator!H200)</f>
        <v/>
      </c>
      <c r="C198" s="8">
        <f>IF(Calculator!E200="Steam cooker, boiler-based",Calculator!F200,0)</f>
        <v>0</v>
      </c>
      <c r="D198" s="8">
        <f t="shared" si="12"/>
        <v>4380</v>
      </c>
      <c r="E198" s="14">
        <f t="shared" si="13"/>
        <v>0</v>
      </c>
      <c r="G198" s="24"/>
      <c r="H198" s="8"/>
      <c r="I198" s="8"/>
      <c r="J198" s="8"/>
    </row>
    <row r="199" spans="1:10" x14ac:dyDescent="0.25">
      <c r="A199" s="8" t="str">
        <f>Calculator!D201</f>
        <v/>
      </c>
      <c r="B199" s="8" t="str">
        <f>IF(Calculator!G201&gt;0,Calculator!G201,Calculator!H201)</f>
        <v/>
      </c>
      <c r="C199" s="8">
        <f>IF(Calculator!E201="Steam cooker, boiler-based",Calculator!F201,0)</f>
        <v>0</v>
      </c>
      <c r="D199" s="8">
        <f t="shared" si="12"/>
        <v>4380</v>
      </c>
      <c r="E199" s="14">
        <f t="shared" si="13"/>
        <v>0</v>
      </c>
      <c r="G199" s="24"/>
      <c r="H199" s="8"/>
      <c r="I199" s="8"/>
      <c r="J199" s="8"/>
    </row>
    <row r="200" spans="1:10" x14ac:dyDescent="0.25">
      <c r="A200" s="8" t="str">
        <f>Calculator!D202</f>
        <v/>
      </c>
      <c r="B200" s="8" t="str">
        <f>IF(Calculator!G202&gt;0,Calculator!G202,Calculator!H202)</f>
        <v/>
      </c>
      <c r="C200" s="8">
        <f>IF(Calculator!E202="Steam cooker, boiler-based",Calculator!F202,0)</f>
        <v>0</v>
      </c>
      <c r="D200" s="8">
        <f t="shared" si="12"/>
        <v>4380</v>
      </c>
      <c r="E200" s="14">
        <f t="shared" si="13"/>
        <v>0</v>
      </c>
      <c r="G200" s="24"/>
      <c r="H200" s="8"/>
      <c r="I200" s="8"/>
      <c r="J200" s="8"/>
    </row>
    <row r="201" spans="1:10" x14ac:dyDescent="0.25">
      <c r="A201" s="8" t="str">
        <f>Calculator!D203</f>
        <v/>
      </c>
      <c r="B201" s="8" t="str">
        <f>IF(Calculator!G203&gt;0,Calculator!G203,Calculator!H203)</f>
        <v/>
      </c>
      <c r="C201" s="8">
        <f>IF(Calculator!E203="Steam cooker, boiler-based",Calculator!F203,0)</f>
        <v>0</v>
      </c>
      <c r="D201" s="8">
        <f t="shared" si="12"/>
        <v>4380</v>
      </c>
      <c r="E201" s="14">
        <f t="shared" si="13"/>
        <v>0</v>
      </c>
      <c r="G201" s="24"/>
      <c r="H201" s="8"/>
      <c r="I201" s="8"/>
      <c r="J201" s="8"/>
    </row>
    <row r="202" spans="1:10" x14ac:dyDescent="0.25">
      <c r="A202" s="8" t="str">
        <f>Calculator!D204</f>
        <v/>
      </c>
      <c r="B202" s="8" t="str">
        <f>IF(Calculator!G204&gt;0,Calculator!G204,Calculator!H204)</f>
        <v/>
      </c>
      <c r="C202" s="8">
        <f>IF(Calculator!E204="Steam cooker, boiler-based",Calculator!F204,0)</f>
        <v>0</v>
      </c>
      <c r="D202" s="8">
        <f t="shared" si="12"/>
        <v>4380</v>
      </c>
      <c r="E202" s="14">
        <f t="shared" si="13"/>
        <v>0</v>
      </c>
      <c r="G202" s="24"/>
      <c r="H202" s="8"/>
      <c r="I202" s="8"/>
      <c r="J202" s="8"/>
    </row>
    <row r="203" spans="1:10" x14ac:dyDescent="0.25">
      <c r="A203" s="8" t="str">
        <f>Calculator!D205</f>
        <v/>
      </c>
      <c r="B203" s="8" t="str">
        <f>IF(Calculator!G205&gt;0,Calculator!G205,Calculator!H205)</f>
        <v/>
      </c>
      <c r="C203" s="8">
        <f>IF(Calculator!E205="Steam cooker, boiler-based",Calculator!F205,0)</f>
        <v>0</v>
      </c>
      <c r="D203" s="8">
        <f t="shared" si="12"/>
        <v>4380</v>
      </c>
      <c r="E203" s="14">
        <f t="shared" si="13"/>
        <v>0</v>
      </c>
      <c r="G203" s="24"/>
      <c r="H203" s="8"/>
      <c r="I203" s="8"/>
      <c r="J203" s="8"/>
    </row>
    <row r="204" spans="1:10" x14ac:dyDescent="0.25">
      <c r="A204" s="8" t="str">
        <f>Calculator!D206</f>
        <v/>
      </c>
      <c r="B204" s="8" t="str">
        <f>IF(Calculator!G206&gt;0,Calculator!G206,Calculator!H206)</f>
        <v/>
      </c>
      <c r="C204" s="8">
        <f>IF(Calculator!E206="Steam cooker, boiler-based",Calculator!F206,0)</f>
        <v>0</v>
      </c>
      <c r="D204" s="8">
        <f t="shared" si="12"/>
        <v>4380</v>
      </c>
      <c r="E204" s="14">
        <f t="shared" si="13"/>
        <v>0</v>
      </c>
      <c r="G204" s="24"/>
      <c r="H204" s="8"/>
      <c r="I204" s="8"/>
      <c r="J204" s="8"/>
    </row>
    <row r="205" spans="1:10" x14ac:dyDescent="0.25">
      <c r="A205" s="8" t="str">
        <f>Calculator!D207</f>
        <v/>
      </c>
      <c r="B205" s="8" t="str">
        <f>IF(Calculator!G207&gt;0,Calculator!G207,Calculator!H207)</f>
        <v/>
      </c>
      <c r="C205" s="8">
        <f>IF(Calculator!E207="Steam cooker, boiler-based",Calculator!F207,0)</f>
        <v>0</v>
      </c>
      <c r="D205" s="8">
        <f t="shared" ref="D205:D213" si="14">$B$8*OP_DAYS</f>
        <v>4380</v>
      </c>
      <c r="E205" s="14">
        <f t="shared" ref="E205:E213" si="15">IFERROR(B205*C205*D205/GALPERM3,0)</f>
        <v>0</v>
      </c>
      <c r="G205" s="24"/>
      <c r="H205" s="8"/>
      <c r="I205" s="8"/>
      <c r="J205" s="8"/>
    </row>
    <row r="206" spans="1:10" x14ac:dyDescent="0.25">
      <c r="A206" s="8" t="str">
        <f>Calculator!D208</f>
        <v/>
      </c>
      <c r="B206" s="8" t="str">
        <f>IF(Calculator!G208&gt;0,Calculator!G208,Calculator!H208)</f>
        <v/>
      </c>
      <c r="C206" s="8">
        <f>IF(Calculator!E208="Steam cooker, boiler-based",Calculator!F208,0)</f>
        <v>0</v>
      </c>
      <c r="D206" s="8">
        <f t="shared" si="14"/>
        <v>4380</v>
      </c>
      <c r="E206" s="14">
        <f t="shared" si="15"/>
        <v>0</v>
      </c>
      <c r="G206" s="24"/>
      <c r="H206" s="8"/>
      <c r="I206" s="8"/>
      <c r="J206" s="8"/>
    </row>
    <row r="207" spans="1:10" x14ac:dyDescent="0.25">
      <c r="A207" s="8" t="str">
        <f>Calculator!D209</f>
        <v/>
      </c>
      <c r="B207" s="8" t="str">
        <f>IF(Calculator!G209&gt;0,Calculator!G209,Calculator!H209)</f>
        <v/>
      </c>
      <c r="C207" s="8">
        <f>IF(Calculator!E209="Steam cooker, boiler-based",Calculator!F209,0)</f>
        <v>0</v>
      </c>
      <c r="D207" s="8">
        <f t="shared" si="14"/>
        <v>4380</v>
      </c>
      <c r="E207" s="14">
        <f t="shared" si="15"/>
        <v>0</v>
      </c>
      <c r="G207" s="24"/>
      <c r="H207" s="8"/>
      <c r="I207" s="8"/>
      <c r="J207" s="8"/>
    </row>
    <row r="208" spans="1:10" x14ac:dyDescent="0.25">
      <c r="A208" s="8" t="str">
        <f>Calculator!D210</f>
        <v/>
      </c>
      <c r="B208" s="8" t="str">
        <f>IF(Calculator!G210&gt;0,Calculator!G210,Calculator!H210)</f>
        <v/>
      </c>
      <c r="C208" s="8">
        <f>IF(Calculator!E210="Steam cooker, boiler-based",Calculator!F210,0)</f>
        <v>0</v>
      </c>
      <c r="D208" s="8">
        <f t="shared" si="14"/>
        <v>4380</v>
      </c>
      <c r="E208" s="14">
        <f t="shared" si="15"/>
        <v>0</v>
      </c>
      <c r="G208" s="24"/>
      <c r="H208" s="8"/>
      <c r="I208" s="8"/>
      <c r="J208" s="8"/>
    </row>
    <row r="209" spans="1:10" x14ac:dyDescent="0.25">
      <c r="A209" s="8" t="str">
        <f>Calculator!D211</f>
        <v/>
      </c>
      <c r="B209" s="8" t="str">
        <f>IF(Calculator!G211&gt;0,Calculator!G211,Calculator!H211)</f>
        <v/>
      </c>
      <c r="C209" s="8">
        <f>IF(Calculator!E211="Steam cooker, boiler-based",Calculator!F211,0)</f>
        <v>0</v>
      </c>
      <c r="D209" s="8">
        <f t="shared" si="14"/>
        <v>4380</v>
      </c>
      <c r="E209" s="14">
        <f t="shared" si="15"/>
        <v>0</v>
      </c>
      <c r="G209" s="24"/>
      <c r="H209" s="8"/>
      <c r="I209" s="8"/>
      <c r="J209" s="8"/>
    </row>
    <row r="210" spans="1:10" x14ac:dyDescent="0.25">
      <c r="A210" s="8" t="str">
        <f>Calculator!D212</f>
        <v/>
      </c>
      <c r="B210" s="8" t="str">
        <f>IF(Calculator!G212&gt;0,Calculator!G212,Calculator!H212)</f>
        <v/>
      </c>
      <c r="C210" s="8">
        <f>IF(Calculator!E212="Steam cooker, boiler-based",Calculator!F212,0)</f>
        <v>0</v>
      </c>
      <c r="D210" s="8">
        <f t="shared" si="14"/>
        <v>4380</v>
      </c>
      <c r="E210" s="14">
        <f t="shared" si="15"/>
        <v>0</v>
      </c>
      <c r="G210" s="24"/>
      <c r="H210" s="8"/>
      <c r="I210" s="8"/>
      <c r="J210" s="8"/>
    </row>
    <row r="211" spans="1:10" x14ac:dyDescent="0.25">
      <c r="A211" s="8" t="str">
        <f>Calculator!D213</f>
        <v/>
      </c>
      <c r="B211" s="8" t="str">
        <f>IF(Calculator!G213&gt;0,Calculator!G213,Calculator!H213)</f>
        <v/>
      </c>
      <c r="C211" s="8">
        <f>IF(Calculator!E213="Steam cooker, boiler-based",Calculator!F213,0)</f>
        <v>0</v>
      </c>
      <c r="D211" s="8">
        <f t="shared" si="14"/>
        <v>4380</v>
      </c>
      <c r="E211" s="14">
        <f t="shared" si="15"/>
        <v>0</v>
      </c>
      <c r="G211" s="24"/>
      <c r="H211" s="8"/>
      <c r="I211" s="8"/>
      <c r="J211" s="8"/>
    </row>
    <row r="212" spans="1:10" x14ac:dyDescent="0.25">
      <c r="A212" s="8" t="str">
        <f>Calculator!D214</f>
        <v/>
      </c>
      <c r="B212" s="8" t="str">
        <f>IF(Calculator!G214&gt;0,Calculator!G214,Calculator!H214)</f>
        <v/>
      </c>
      <c r="C212" s="8">
        <f>IF(Calculator!E214="Steam cooker, boiler-based",Calculator!F214,0)</f>
        <v>0</v>
      </c>
      <c r="D212" s="8">
        <f t="shared" si="14"/>
        <v>4380</v>
      </c>
      <c r="E212" s="14">
        <f t="shared" si="15"/>
        <v>0</v>
      </c>
      <c r="G212" s="24"/>
      <c r="H212" s="8"/>
      <c r="I212" s="8"/>
      <c r="J212" s="8"/>
    </row>
    <row r="213" spans="1:10" x14ac:dyDescent="0.25">
      <c r="A213" s="8" t="str">
        <f>Calculator!D215</f>
        <v/>
      </c>
      <c r="B213" s="8" t="str">
        <f>IF(Calculator!G215&gt;0,Calculator!G215,Calculator!H215)</f>
        <v/>
      </c>
      <c r="C213" s="8">
        <f>IF(Calculator!E215="Steam cooker, boiler-based",Calculator!F215,0)</f>
        <v>0</v>
      </c>
      <c r="D213" s="8">
        <f t="shared" si="14"/>
        <v>4380</v>
      </c>
      <c r="E213" s="14">
        <f t="shared" si="15"/>
        <v>0</v>
      </c>
      <c r="G213" s="24"/>
      <c r="H213" s="8"/>
      <c r="I213" s="8"/>
      <c r="J213" s="8"/>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46F023-9DA3-4A74-A94E-D1D850F3A6E2}">
  <sheetPr>
    <tabColor rgb="FF282561"/>
  </sheetPr>
  <dimension ref="A1:E19"/>
  <sheetViews>
    <sheetView workbookViewId="0">
      <selection activeCell="D19" sqref="D19"/>
    </sheetView>
  </sheetViews>
  <sheetFormatPr defaultRowHeight="15" x14ac:dyDescent="0.25"/>
  <cols>
    <col min="1" max="1" width="45.28515625" style="5" bestFit="1" customWidth="1"/>
    <col min="2" max="2" width="17.42578125" style="5" bestFit="1" customWidth="1"/>
    <col min="3" max="3" width="14.5703125" style="5" bestFit="1" customWidth="1"/>
    <col min="4" max="4" width="9.140625" style="5"/>
    <col min="5" max="5" width="12.42578125" style="5" bestFit="1" customWidth="1"/>
    <col min="6" max="16384" width="9.140625" style="5"/>
  </cols>
  <sheetData>
    <row r="1" spans="1:5" s="6" customFormat="1" ht="18" x14ac:dyDescent="0.3">
      <c r="A1" s="3" t="s">
        <v>1</v>
      </c>
      <c r="B1" s="3" t="s">
        <v>185</v>
      </c>
      <c r="C1" s="3" t="s">
        <v>22</v>
      </c>
      <c r="E1" s="3" t="s">
        <v>189</v>
      </c>
    </row>
    <row r="2" spans="1:5" x14ac:dyDescent="0.25">
      <c r="A2" s="8" t="s">
        <v>181</v>
      </c>
      <c r="B2" s="8">
        <f>Faucets!$B$7</f>
        <v>2.2000000000000002</v>
      </c>
      <c r="C2" s="8" t="s">
        <v>23</v>
      </c>
      <c r="E2" s="8">
        <v>264.17200000000003</v>
      </c>
    </row>
    <row r="3" spans="1:5" x14ac:dyDescent="0.25">
      <c r="A3" s="8" t="s">
        <v>141</v>
      </c>
      <c r="B3" s="8">
        <f>'Laundry machines'!$B$6</f>
        <v>23.799999999999997</v>
      </c>
      <c r="C3" s="8" t="s">
        <v>190</v>
      </c>
    </row>
    <row r="4" spans="1:5" x14ac:dyDescent="0.25">
      <c r="A4" s="8" t="s">
        <v>147</v>
      </c>
      <c r="B4" s="8">
        <f>'Laundry machines'!$B$8</f>
        <v>15.399999999999999</v>
      </c>
      <c r="C4" s="8" t="s">
        <v>190</v>
      </c>
    </row>
    <row r="5" spans="1:5" x14ac:dyDescent="0.25">
      <c r="A5" s="8" t="s">
        <v>182</v>
      </c>
      <c r="B5" s="8">
        <f>Showerheads!$B$7</f>
        <v>2.5</v>
      </c>
      <c r="C5" s="8" t="s">
        <v>23</v>
      </c>
    </row>
    <row r="6" spans="1:5" x14ac:dyDescent="0.25">
      <c r="A6" s="8" t="s">
        <v>183</v>
      </c>
      <c r="B6" s="30">
        <f>Toilets!$B$14</f>
        <v>3.0685714285714289</v>
      </c>
      <c r="C6" s="8" t="s">
        <v>24</v>
      </c>
    </row>
    <row r="7" spans="1:5" x14ac:dyDescent="0.25">
      <c r="A7" s="8" t="s">
        <v>184</v>
      </c>
      <c r="B7" s="8">
        <f>Urinals!$B$9</f>
        <v>1.25</v>
      </c>
      <c r="C7" s="8" t="s">
        <v>24</v>
      </c>
    </row>
    <row r="8" spans="1:5" x14ac:dyDescent="0.25">
      <c r="A8" s="8" t="s">
        <v>186</v>
      </c>
      <c r="B8" s="8">
        <f>'Dipper wells'!$B$6</f>
        <v>0.75</v>
      </c>
      <c r="C8" s="8" t="s">
        <v>23</v>
      </c>
    </row>
    <row r="9" spans="1:5" x14ac:dyDescent="0.25">
      <c r="A9" s="8" t="s">
        <v>176</v>
      </c>
      <c r="B9" s="8">
        <f>Dishwashers!$B$6</f>
        <v>1.73</v>
      </c>
      <c r="C9" s="8" t="s">
        <v>191</v>
      </c>
    </row>
    <row r="10" spans="1:5" x14ac:dyDescent="0.25">
      <c r="A10" s="8" t="s">
        <v>178</v>
      </c>
      <c r="B10" s="8">
        <f>Dishwashers!$B$7</f>
        <v>2.1</v>
      </c>
      <c r="C10" s="8" t="s">
        <v>191</v>
      </c>
    </row>
    <row r="11" spans="1:5" x14ac:dyDescent="0.25">
      <c r="A11" s="8" t="s">
        <v>179</v>
      </c>
      <c r="B11" s="8">
        <f>Dishwashers!$B$8</f>
        <v>1.31</v>
      </c>
      <c r="C11" s="8" t="s">
        <v>191</v>
      </c>
    </row>
    <row r="12" spans="1:5" x14ac:dyDescent="0.25">
      <c r="A12" s="8" t="s">
        <v>180</v>
      </c>
      <c r="B12" s="8">
        <f>Dishwashers!$B$9</f>
        <v>1.04</v>
      </c>
      <c r="C12" s="8" t="s">
        <v>191</v>
      </c>
    </row>
    <row r="13" spans="1:5" x14ac:dyDescent="0.25">
      <c r="A13" s="8" t="s">
        <v>154</v>
      </c>
      <c r="B13" s="8">
        <f>'Ice makers'!$B$6</f>
        <v>0.186</v>
      </c>
      <c r="C13" s="8" t="s">
        <v>192</v>
      </c>
    </row>
    <row r="14" spans="1:5" x14ac:dyDescent="0.25">
      <c r="A14" s="8" t="s">
        <v>155</v>
      </c>
      <c r="B14" s="8">
        <f>'Ice makers'!$B$7</f>
        <v>0.12</v>
      </c>
      <c r="C14" s="8" t="s">
        <v>192</v>
      </c>
    </row>
    <row r="15" spans="1:5" x14ac:dyDescent="0.25">
      <c r="A15" s="8" t="s">
        <v>122</v>
      </c>
      <c r="B15" s="8">
        <f>Ovens!$B$6</f>
        <v>30</v>
      </c>
      <c r="C15" s="8" t="s">
        <v>193</v>
      </c>
    </row>
    <row r="16" spans="1:5" x14ac:dyDescent="0.25">
      <c r="A16" s="8" t="s">
        <v>125</v>
      </c>
      <c r="B16" s="8">
        <f>Ovens!$B$7</f>
        <v>15</v>
      </c>
      <c r="C16" s="8" t="s">
        <v>193</v>
      </c>
    </row>
    <row r="17" spans="1:3" x14ac:dyDescent="0.25">
      <c r="A17" s="8" t="s">
        <v>187</v>
      </c>
      <c r="B17" s="8">
        <f>'Pre-rinse spray valves'!$B$7</f>
        <v>1.6</v>
      </c>
      <c r="C17" s="8" t="s">
        <v>23</v>
      </c>
    </row>
    <row r="18" spans="1:3" x14ac:dyDescent="0.25">
      <c r="A18" s="8" t="s">
        <v>126</v>
      </c>
      <c r="B18" s="8">
        <f>'Steam cookers'!$B$6</f>
        <v>40</v>
      </c>
      <c r="C18" s="8" t="s">
        <v>193</v>
      </c>
    </row>
    <row r="19" spans="1:3" x14ac:dyDescent="0.25">
      <c r="A19" s="8" t="s">
        <v>194</v>
      </c>
      <c r="B19" s="8">
        <f>'Steam cookers'!$B$7</f>
        <v>3</v>
      </c>
      <c r="C19" s="8" t="s">
        <v>193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91350D-3FF3-4A56-92CD-E5CC412BA0C5}">
  <sheetPr>
    <tabColor rgb="FF005588"/>
  </sheetPr>
  <dimension ref="A1:G217"/>
  <sheetViews>
    <sheetView workbookViewId="0">
      <selection activeCell="C23" sqref="C23"/>
    </sheetView>
  </sheetViews>
  <sheetFormatPr defaultRowHeight="15" x14ac:dyDescent="0.25"/>
  <cols>
    <col min="1" max="1" width="64.28515625" style="5" bestFit="1" customWidth="1"/>
    <col min="2" max="2" width="16.28515625" style="5" bestFit="1" customWidth="1"/>
    <col min="3" max="3" width="28.140625" style="5" bestFit="1" customWidth="1"/>
    <col min="4" max="4" width="9.140625" style="5"/>
    <col min="5" max="5" width="33.85546875" style="5" bestFit="1" customWidth="1"/>
    <col min="6" max="6" width="24.7109375" style="5" bestFit="1" customWidth="1"/>
    <col min="7" max="7" width="31" style="5" bestFit="1" customWidth="1"/>
    <col min="8" max="16384" width="9.140625" style="5"/>
  </cols>
  <sheetData>
    <row r="1" spans="1:7" s="6" customFormat="1" ht="28.5" x14ac:dyDescent="0.45">
      <c r="A1" s="4" t="s">
        <v>13</v>
      </c>
    </row>
    <row r="2" spans="1:7" ht="16.5" x14ac:dyDescent="0.25">
      <c r="A2" s="8" t="s">
        <v>89</v>
      </c>
      <c r="B2" s="9">
        <f>SUM(F16:F216)</f>
        <v>0</v>
      </c>
    </row>
    <row r="3" spans="1:7" ht="16.5" x14ac:dyDescent="0.25">
      <c r="A3" s="8" t="s">
        <v>90</v>
      </c>
      <c r="B3" s="9">
        <f>SUM(G16:G216)</f>
        <v>0</v>
      </c>
    </row>
    <row r="5" spans="1:7" s="6" customFormat="1" ht="21" x14ac:dyDescent="0.35">
      <c r="A5" s="10" t="s">
        <v>130</v>
      </c>
    </row>
    <row r="6" spans="1:7" s="6" customFormat="1" ht="16.5" x14ac:dyDescent="0.3">
      <c r="A6" s="3" t="s">
        <v>135</v>
      </c>
      <c r="B6" s="3" t="s">
        <v>134</v>
      </c>
      <c r="C6" s="3" t="s">
        <v>2</v>
      </c>
      <c r="D6" s="3" t="s">
        <v>133</v>
      </c>
    </row>
    <row r="7" spans="1:7" x14ac:dyDescent="0.25">
      <c r="A7" s="8" t="s">
        <v>222</v>
      </c>
      <c r="B7" s="8">
        <v>2.2000000000000002</v>
      </c>
      <c r="C7" s="8" t="s">
        <v>30</v>
      </c>
      <c r="D7" s="8" t="s">
        <v>31</v>
      </c>
    </row>
    <row r="8" spans="1:7" x14ac:dyDescent="0.25">
      <c r="A8" s="8" t="s">
        <v>223</v>
      </c>
      <c r="B8" s="8">
        <v>1.5</v>
      </c>
      <c r="C8" s="8" t="s">
        <v>30</v>
      </c>
      <c r="D8" s="8" t="s">
        <v>32</v>
      </c>
    </row>
    <row r="9" spans="1:7" x14ac:dyDescent="0.25">
      <c r="A9" s="8" t="s">
        <v>33</v>
      </c>
      <c r="B9" s="8">
        <v>8.1</v>
      </c>
      <c r="C9" s="8" t="s">
        <v>34</v>
      </c>
      <c r="D9" s="8" t="s">
        <v>35</v>
      </c>
    </row>
    <row r="10" spans="1:7" x14ac:dyDescent="0.25">
      <c r="A10" s="8" t="s">
        <v>36</v>
      </c>
      <c r="B10" s="8">
        <v>1</v>
      </c>
      <c r="C10" s="8" t="s">
        <v>37</v>
      </c>
      <c r="D10" s="8" t="s">
        <v>38</v>
      </c>
    </row>
    <row r="11" spans="1:7" x14ac:dyDescent="0.25">
      <c r="A11" s="8" t="s">
        <v>39</v>
      </c>
      <c r="B11" s="8">
        <v>0.5</v>
      </c>
      <c r="C11" s="8" t="s">
        <v>34</v>
      </c>
      <c r="D11" s="8" t="s">
        <v>38</v>
      </c>
    </row>
    <row r="12" spans="1:7" x14ac:dyDescent="0.25">
      <c r="A12" s="8" t="s">
        <v>224</v>
      </c>
      <c r="B12" s="8">
        <f>SUMIF(Calculator!E15:E215,"Faucet",Calculator!F15:F215)</f>
        <v>0</v>
      </c>
      <c r="C12" s="8" t="s">
        <v>101</v>
      </c>
      <c r="D12" s="8" t="s">
        <v>225</v>
      </c>
    </row>
    <row r="14" spans="1:7" s="6" customFormat="1" ht="21" x14ac:dyDescent="0.35">
      <c r="A14" s="10" t="s">
        <v>131</v>
      </c>
    </row>
    <row r="15" spans="1:7" s="6" customFormat="1" ht="18" x14ac:dyDescent="0.3">
      <c r="A15" s="3" t="s">
        <v>132</v>
      </c>
      <c r="B15" s="3" t="s">
        <v>25</v>
      </c>
      <c r="C15" s="3" t="s">
        <v>29</v>
      </c>
      <c r="D15" s="3" t="s">
        <v>3</v>
      </c>
      <c r="E15" s="3" t="s">
        <v>136</v>
      </c>
      <c r="F15" s="3" t="s">
        <v>140</v>
      </c>
      <c r="G15" s="3" t="s">
        <v>139</v>
      </c>
    </row>
    <row r="16" spans="1:7" x14ac:dyDescent="0.25">
      <c r="A16" s="8">
        <f>Calculator!D15</f>
        <v>1</v>
      </c>
      <c r="B16" s="8" t="str">
        <f>IF(Calculator!G15&gt;0,Calculator!G15,Calculator!H15)</f>
        <v/>
      </c>
      <c r="C16" s="8">
        <f>$B$8</f>
        <v>1.5</v>
      </c>
      <c r="D16" s="8">
        <f>IF(Calculator!E15="Faucet",Calculator!F15,0)</f>
        <v>0</v>
      </c>
      <c r="E16" s="8">
        <f t="shared" ref="E16:E79" si="0">IFERROR($B$9*NO_EMP*OP_DAYS/$B$12,0)</f>
        <v>0</v>
      </c>
      <c r="F16" s="8">
        <f t="shared" ref="F16:F79" si="1">IFERROR(B16*C16*D16*E16/GALPERM3,0)</f>
        <v>0</v>
      </c>
      <c r="G16" s="8">
        <f t="shared" ref="G16:G79" si="2">C16*D16*E16/GALPERM3</f>
        <v>0</v>
      </c>
    </row>
    <row r="17" spans="1:7" x14ac:dyDescent="0.25">
      <c r="A17" s="8" t="str">
        <f>Calculator!D16</f>
        <v/>
      </c>
      <c r="B17" s="8" t="str">
        <f>IF(Calculator!G16&gt;0,Calculator!G16,Calculator!H16)</f>
        <v/>
      </c>
      <c r="C17" s="8">
        <f t="shared" ref="C17:C80" si="3">$B$8</f>
        <v>1.5</v>
      </c>
      <c r="D17" s="8">
        <f>IF(Calculator!E16="Faucet",Calculator!F16,0)</f>
        <v>0</v>
      </c>
      <c r="E17" s="8">
        <f t="shared" si="0"/>
        <v>0</v>
      </c>
      <c r="F17" s="8">
        <f t="shared" si="1"/>
        <v>0</v>
      </c>
      <c r="G17" s="8">
        <f t="shared" si="2"/>
        <v>0</v>
      </c>
    </row>
    <row r="18" spans="1:7" x14ac:dyDescent="0.25">
      <c r="A18" s="8" t="str">
        <f>Calculator!D17</f>
        <v/>
      </c>
      <c r="B18" s="8" t="str">
        <f>IF(Calculator!G17&gt;0,Calculator!G17,Calculator!H17)</f>
        <v/>
      </c>
      <c r="C18" s="8">
        <f t="shared" si="3"/>
        <v>1.5</v>
      </c>
      <c r="D18" s="8">
        <f>IF(Calculator!E17="Faucet",Calculator!F17,0)</f>
        <v>0</v>
      </c>
      <c r="E18" s="8">
        <f t="shared" si="0"/>
        <v>0</v>
      </c>
      <c r="F18" s="8">
        <f t="shared" si="1"/>
        <v>0</v>
      </c>
      <c r="G18" s="8">
        <f t="shared" si="2"/>
        <v>0</v>
      </c>
    </row>
    <row r="19" spans="1:7" x14ac:dyDescent="0.25">
      <c r="A19" s="8" t="str">
        <f>Calculator!D18</f>
        <v/>
      </c>
      <c r="B19" s="8" t="str">
        <f>IF(Calculator!G18&gt;0,Calculator!G18,Calculator!H18)</f>
        <v/>
      </c>
      <c r="C19" s="8">
        <f t="shared" si="3"/>
        <v>1.5</v>
      </c>
      <c r="D19" s="8">
        <f>IF(Calculator!E18="Faucet",Calculator!F18,0)</f>
        <v>0</v>
      </c>
      <c r="E19" s="8">
        <f t="shared" si="0"/>
        <v>0</v>
      </c>
      <c r="F19" s="8">
        <f t="shared" si="1"/>
        <v>0</v>
      </c>
      <c r="G19" s="8">
        <f t="shared" si="2"/>
        <v>0</v>
      </c>
    </row>
    <row r="20" spans="1:7" x14ac:dyDescent="0.25">
      <c r="A20" s="8" t="str">
        <f>Calculator!D19</f>
        <v/>
      </c>
      <c r="B20" s="8" t="str">
        <f>IF(Calculator!G19&gt;0,Calculator!G19,Calculator!H19)</f>
        <v/>
      </c>
      <c r="C20" s="8">
        <f t="shared" si="3"/>
        <v>1.5</v>
      </c>
      <c r="D20" s="8">
        <f>IF(Calculator!E19="Faucet",Calculator!F19,0)</f>
        <v>0</v>
      </c>
      <c r="E20" s="8">
        <f t="shared" si="0"/>
        <v>0</v>
      </c>
      <c r="F20" s="8">
        <f t="shared" si="1"/>
        <v>0</v>
      </c>
      <c r="G20" s="8">
        <f t="shared" si="2"/>
        <v>0</v>
      </c>
    </row>
    <row r="21" spans="1:7" x14ac:dyDescent="0.25">
      <c r="A21" s="8" t="str">
        <f>Calculator!D20</f>
        <v/>
      </c>
      <c r="B21" s="8" t="str">
        <f>IF(Calculator!G20&gt;0,Calculator!G20,Calculator!H20)</f>
        <v/>
      </c>
      <c r="C21" s="8">
        <f t="shared" si="3"/>
        <v>1.5</v>
      </c>
      <c r="D21" s="8">
        <f>IF(Calculator!E20="Faucet",Calculator!F20,0)</f>
        <v>0</v>
      </c>
      <c r="E21" s="8">
        <f t="shared" si="0"/>
        <v>0</v>
      </c>
      <c r="F21" s="8">
        <f t="shared" si="1"/>
        <v>0</v>
      </c>
      <c r="G21" s="8">
        <f t="shared" si="2"/>
        <v>0</v>
      </c>
    </row>
    <row r="22" spans="1:7" x14ac:dyDescent="0.25">
      <c r="A22" s="8" t="str">
        <f>Calculator!D21</f>
        <v/>
      </c>
      <c r="B22" s="8" t="str">
        <f>IF(Calculator!G21&gt;0,Calculator!G21,Calculator!H21)</f>
        <v/>
      </c>
      <c r="C22" s="8">
        <f t="shared" si="3"/>
        <v>1.5</v>
      </c>
      <c r="D22" s="8">
        <f>IF(Calculator!E21="Faucet",Calculator!F21,0)</f>
        <v>0</v>
      </c>
      <c r="E22" s="8">
        <f t="shared" si="0"/>
        <v>0</v>
      </c>
      <c r="F22" s="8">
        <f t="shared" si="1"/>
        <v>0</v>
      </c>
      <c r="G22" s="8">
        <f t="shared" si="2"/>
        <v>0</v>
      </c>
    </row>
    <row r="23" spans="1:7" x14ac:dyDescent="0.25">
      <c r="A23" s="8" t="str">
        <f>Calculator!D22</f>
        <v/>
      </c>
      <c r="B23" s="8" t="str">
        <f>IF(Calculator!G22&gt;0,Calculator!G22,Calculator!H22)</f>
        <v/>
      </c>
      <c r="C23" s="8">
        <f t="shared" si="3"/>
        <v>1.5</v>
      </c>
      <c r="D23" s="8">
        <f>IF(Calculator!E22="Faucet",Calculator!F22,0)</f>
        <v>0</v>
      </c>
      <c r="E23" s="8">
        <f t="shared" si="0"/>
        <v>0</v>
      </c>
      <c r="F23" s="8">
        <f t="shared" si="1"/>
        <v>0</v>
      </c>
      <c r="G23" s="8">
        <f t="shared" si="2"/>
        <v>0</v>
      </c>
    </row>
    <row r="24" spans="1:7" x14ac:dyDescent="0.25">
      <c r="A24" s="8" t="str">
        <f>Calculator!D23</f>
        <v/>
      </c>
      <c r="B24" s="8" t="str">
        <f>IF(Calculator!G23&gt;0,Calculator!G23,Calculator!H23)</f>
        <v/>
      </c>
      <c r="C24" s="8">
        <f t="shared" si="3"/>
        <v>1.5</v>
      </c>
      <c r="D24" s="8">
        <f>IF(Calculator!E23="Faucet",Calculator!F23,0)</f>
        <v>0</v>
      </c>
      <c r="E24" s="8">
        <f t="shared" si="0"/>
        <v>0</v>
      </c>
      <c r="F24" s="8">
        <f t="shared" si="1"/>
        <v>0</v>
      </c>
      <c r="G24" s="8">
        <f t="shared" si="2"/>
        <v>0</v>
      </c>
    </row>
    <row r="25" spans="1:7" x14ac:dyDescent="0.25">
      <c r="A25" s="8" t="str">
        <f>Calculator!D24</f>
        <v/>
      </c>
      <c r="B25" s="8" t="str">
        <f>IF(Calculator!G24&gt;0,Calculator!G24,Calculator!H24)</f>
        <v/>
      </c>
      <c r="C25" s="8">
        <f t="shared" si="3"/>
        <v>1.5</v>
      </c>
      <c r="D25" s="8">
        <f>IF(Calculator!E24="Faucet",Calculator!F24,0)</f>
        <v>0</v>
      </c>
      <c r="E25" s="8">
        <f t="shared" si="0"/>
        <v>0</v>
      </c>
      <c r="F25" s="8">
        <f t="shared" si="1"/>
        <v>0</v>
      </c>
      <c r="G25" s="8">
        <f t="shared" si="2"/>
        <v>0</v>
      </c>
    </row>
    <row r="26" spans="1:7" x14ac:dyDescent="0.25">
      <c r="A26" s="8" t="str">
        <f>Calculator!D25</f>
        <v/>
      </c>
      <c r="B26" s="8" t="str">
        <f>IF(Calculator!G25&gt;0,Calculator!G25,Calculator!H25)</f>
        <v/>
      </c>
      <c r="C26" s="8">
        <f t="shared" si="3"/>
        <v>1.5</v>
      </c>
      <c r="D26" s="8">
        <f>IF(Calculator!E25="Faucet",Calculator!F25,0)</f>
        <v>0</v>
      </c>
      <c r="E26" s="8">
        <f t="shared" si="0"/>
        <v>0</v>
      </c>
      <c r="F26" s="8">
        <f t="shared" si="1"/>
        <v>0</v>
      </c>
      <c r="G26" s="8">
        <f t="shared" si="2"/>
        <v>0</v>
      </c>
    </row>
    <row r="27" spans="1:7" x14ac:dyDescent="0.25">
      <c r="A27" s="8" t="str">
        <f>Calculator!D26</f>
        <v/>
      </c>
      <c r="B27" s="8" t="str">
        <f>IF(Calculator!G26&gt;0,Calculator!G26,Calculator!H26)</f>
        <v/>
      </c>
      <c r="C27" s="8">
        <f t="shared" si="3"/>
        <v>1.5</v>
      </c>
      <c r="D27" s="8">
        <f>IF(Calculator!E26="Faucet",Calculator!F26,0)</f>
        <v>0</v>
      </c>
      <c r="E27" s="8">
        <f t="shared" si="0"/>
        <v>0</v>
      </c>
      <c r="F27" s="8">
        <f t="shared" si="1"/>
        <v>0</v>
      </c>
      <c r="G27" s="8">
        <f t="shared" si="2"/>
        <v>0</v>
      </c>
    </row>
    <row r="28" spans="1:7" x14ac:dyDescent="0.25">
      <c r="A28" s="8" t="str">
        <f>Calculator!D27</f>
        <v/>
      </c>
      <c r="B28" s="8" t="str">
        <f>IF(Calculator!G27&gt;0,Calculator!G27,Calculator!H27)</f>
        <v/>
      </c>
      <c r="C28" s="8">
        <f t="shared" si="3"/>
        <v>1.5</v>
      </c>
      <c r="D28" s="8">
        <f>IF(Calculator!E27="Faucet",Calculator!F27,0)</f>
        <v>0</v>
      </c>
      <c r="E28" s="8">
        <f t="shared" si="0"/>
        <v>0</v>
      </c>
      <c r="F28" s="8">
        <f t="shared" si="1"/>
        <v>0</v>
      </c>
      <c r="G28" s="8">
        <f t="shared" si="2"/>
        <v>0</v>
      </c>
    </row>
    <row r="29" spans="1:7" x14ac:dyDescent="0.25">
      <c r="A29" s="8" t="str">
        <f>Calculator!D28</f>
        <v/>
      </c>
      <c r="B29" s="8" t="str">
        <f>IF(Calculator!G28&gt;0,Calculator!G28,Calculator!H28)</f>
        <v/>
      </c>
      <c r="C29" s="8">
        <f t="shared" si="3"/>
        <v>1.5</v>
      </c>
      <c r="D29" s="8">
        <f>IF(Calculator!E28="Faucet",Calculator!F28,0)</f>
        <v>0</v>
      </c>
      <c r="E29" s="8">
        <f t="shared" si="0"/>
        <v>0</v>
      </c>
      <c r="F29" s="8">
        <f t="shared" si="1"/>
        <v>0</v>
      </c>
      <c r="G29" s="8">
        <f t="shared" si="2"/>
        <v>0</v>
      </c>
    </row>
    <row r="30" spans="1:7" x14ac:dyDescent="0.25">
      <c r="A30" s="8" t="str">
        <f>Calculator!D29</f>
        <v/>
      </c>
      <c r="B30" s="8" t="str">
        <f>IF(Calculator!G29&gt;0,Calculator!G29,Calculator!H29)</f>
        <v/>
      </c>
      <c r="C30" s="8">
        <f t="shared" si="3"/>
        <v>1.5</v>
      </c>
      <c r="D30" s="8">
        <f>IF(Calculator!E29="Faucet",Calculator!F29,0)</f>
        <v>0</v>
      </c>
      <c r="E30" s="8">
        <f t="shared" si="0"/>
        <v>0</v>
      </c>
      <c r="F30" s="8">
        <f t="shared" si="1"/>
        <v>0</v>
      </c>
      <c r="G30" s="8">
        <f t="shared" si="2"/>
        <v>0</v>
      </c>
    </row>
    <row r="31" spans="1:7" x14ac:dyDescent="0.25">
      <c r="A31" s="8" t="str">
        <f>Calculator!D30</f>
        <v/>
      </c>
      <c r="B31" s="8" t="str">
        <f>IF(Calculator!G30&gt;0,Calculator!G30,Calculator!H30)</f>
        <v/>
      </c>
      <c r="C31" s="8">
        <f t="shared" si="3"/>
        <v>1.5</v>
      </c>
      <c r="D31" s="8">
        <f>IF(Calculator!E30="Faucet",Calculator!F30,0)</f>
        <v>0</v>
      </c>
      <c r="E31" s="8">
        <f t="shared" si="0"/>
        <v>0</v>
      </c>
      <c r="F31" s="8">
        <f t="shared" si="1"/>
        <v>0</v>
      </c>
      <c r="G31" s="8">
        <f t="shared" si="2"/>
        <v>0</v>
      </c>
    </row>
    <row r="32" spans="1:7" x14ac:dyDescent="0.25">
      <c r="A32" s="8" t="str">
        <f>Calculator!D31</f>
        <v/>
      </c>
      <c r="B32" s="8" t="str">
        <f>IF(Calculator!G31&gt;0,Calculator!G31,Calculator!H31)</f>
        <v/>
      </c>
      <c r="C32" s="8">
        <f t="shared" si="3"/>
        <v>1.5</v>
      </c>
      <c r="D32" s="8">
        <f>IF(Calculator!E31="Faucet",Calculator!F31,0)</f>
        <v>0</v>
      </c>
      <c r="E32" s="8">
        <f t="shared" si="0"/>
        <v>0</v>
      </c>
      <c r="F32" s="8">
        <f t="shared" si="1"/>
        <v>0</v>
      </c>
      <c r="G32" s="8">
        <f t="shared" si="2"/>
        <v>0</v>
      </c>
    </row>
    <row r="33" spans="1:7" x14ac:dyDescent="0.25">
      <c r="A33" s="8" t="str">
        <f>Calculator!D32</f>
        <v/>
      </c>
      <c r="B33" s="8" t="str">
        <f>IF(Calculator!G32&gt;0,Calculator!G32,Calculator!H32)</f>
        <v/>
      </c>
      <c r="C33" s="8">
        <f t="shared" si="3"/>
        <v>1.5</v>
      </c>
      <c r="D33" s="8">
        <f>IF(Calculator!E32="Faucet",Calculator!F32,0)</f>
        <v>0</v>
      </c>
      <c r="E33" s="8">
        <f t="shared" si="0"/>
        <v>0</v>
      </c>
      <c r="F33" s="8">
        <f t="shared" si="1"/>
        <v>0</v>
      </c>
      <c r="G33" s="8">
        <f t="shared" si="2"/>
        <v>0</v>
      </c>
    </row>
    <row r="34" spans="1:7" x14ac:dyDescent="0.25">
      <c r="A34" s="8" t="str">
        <f>Calculator!D33</f>
        <v/>
      </c>
      <c r="B34" s="8" t="str">
        <f>IF(Calculator!G33&gt;0,Calculator!G33,Calculator!H33)</f>
        <v/>
      </c>
      <c r="C34" s="8">
        <f t="shared" si="3"/>
        <v>1.5</v>
      </c>
      <c r="D34" s="8">
        <f>IF(Calculator!E33="Faucet",Calculator!F33,0)</f>
        <v>0</v>
      </c>
      <c r="E34" s="8">
        <f t="shared" si="0"/>
        <v>0</v>
      </c>
      <c r="F34" s="8">
        <f t="shared" si="1"/>
        <v>0</v>
      </c>
      <c r="G34" s="8">
        <f t="shared" si="2"/>
        <v>0</v>
      </c>
    </row>
    <row r="35" spans="1:7" x14ac:dyDescent="0.25">
      <c r="A35" s="8" t="str">
        <f>Calculator!D34</f>
        <v/>
      </c>
      <c r="B35" s="8" t="str">
        <f>IF(Calculator!G34&gt;0,Calculator!G34,Calculator!H34)</f>
        <v/>
      </c>
      <c r="C35" s="8">
        <f t="shared" si="3"/>
        <v>1.5</v>
      </c>
      <c r="D35" s="8">
        <f>IF(Calculator!E34="Faucet",Calculator!F34,0)</f>
        <v>0</v>
      </c>
      <c r="E35" s="8">
        <f t="shared" si="0"/>
        <v>0</v>
      </c>
      <c r="F35" s="8">
        <f t="shared" si="1"/>
        <v>0</v>
      </c>
      <c r="G35" s="8">
        <f t="shared" si="2"/>
        <v>0</v>
      </c>
    </row>
    <row r="36" spans="1:7" x14ac:dyDescent="0.25">
      <c r="A36" s="8" t="str">
        <f>Calculator!D35</f>
        <v/>
      </c>
      <c r="B36" s="8" t="str">
        <f>IF(Calculator!G35&gt;0,Calculator!G35,Calculator!H35)</f>
        <v/>
      </c>
      <c r="C36" s="8">
        <f t="shared" si="3"/>
        <v>1.5</v>
      </c>
      <c r="D36" s="8">
        <f>IF(Calculator!E35="Faucet",Calculator!F35,0)</f>
        <v>0</v>
      </c>
      <c r="E36" s="8">
        <f t="shared" si="0"/>
        <v>0</v>
      </c>
      <c r="F36" s="8">
        <f t="shared" si="1"/>
        <v>0</v>
      </c>
      <c r="G36" s="8">
        <f t="shared" si="2"/>
        <v>0</v>
      </c>
    </row>
    <row r="37" spans="1:7" x14ac:dyDescent="0.25">
      <c r="A37" s="8" t="str">
        <f>Calculator!D36</f>
        <v/>
      </c>
      <c r="B37" s="8" t="str">
        <f>IF(Calculator!G36&gt;0,Calculator!G36,Calculator!H36)</f>
        <v/>
      </c>
      <c r="C37" s="8">
        <f t="shared" si="3"/>
        <v>1.5</v>
      </c>
      <c r="D37" s="8">
        <f>IF(Calculator!E36="Faucet",Calculator!F36,0)</f>
        <v>0</v>
      </c>
      <c r="E37" s="8">
        <f t="shared" si="0"/>
        <v>0</v>
      </c>
      <c r="F37" s="8">
        <f t="shared" si="1"/>
        <v>0</v>
      </c>
      <c r="G37" s="8">
        <f t="shared" si="2"/>
        <v>0</v>
      </c>
    </row>
    <row r="38" spans="1:7" x14ac:dyDescent="0.25">
      <c r="A38" s="8" t="str">
        <f>Calculator!D37</f>
        <v/>
      </c>
      <c r="B38" s="8" t="str">
        <f>IF(Calculator!G37&gt;0,Calculator!G37,Calculator!H37)</f>
        <v/>
      </c>
      <c r="C38" s="8">
        <f t="shared" si="3"/>
        <v>1.5</v>
      </c>
      <c r="D38" s="8">
        <f>IF(Calculator!E37="Faucet",Calculator!F37,0)</f>
        <v>0</v>
      </c>
      <c r="E38" s="8">
        <f t="shared" si="0"/>
        <v>0</v>
      </c>
      <c r="F38" s="8">
        <f t="shared" si="1"/>
        <v>0</v>
      </c>
      <c r="G38" s="8">
        <f t="shared" si="2"/>
        <v>0</v>
      </c>
    </row>
    <row r="39" spans="1:7" x14ac:dyDescent="0.25">
      <c r="A39" s="8" t="str">
        <f>Calculator!D38</f>
        <v/>
      </c>
      <c r="B39" s="8" t="str">
        <f>IF(Calculator!G38&gt;0,Calculator!G38,Calculator!H38)</f>
        <v/>
      </c>
      <c r="C39" s="8">
        <f t="shared" si="3"/>
        <v>1.5</v>
      </c>
      <c r="D39" s="8">
        <f>IF(Calculator!E38="Faucet",Calculator!F38,0)</f>
        <v>0</v>
      </c>
      <c r="E39" s="8">
        <f t="shared" si="0"/>
        <v>0</v>
      </c>
      <c r="F39" s="8">
        <f t="shared" si="1"/>
        <v>0</v>
      </c>
      <c r="G39" s="8">
        <f t="shared" si="2"/>
        <v>0</v>
      </c>
    </row>
    <row r="40" spans="1:7" x14ac:dyDescent="0.25">
      <c r="A40" s="8" t="str">
        <f>Calculator!D39</f>
        <v/>
      </c>
      <c r="B40" s="8" t="str">
        <f>IF(Calculator!G39&gt;0,Calculator!G39,Calculator!H39)</f>
        <v/>
      </c>
      <c r="C40" s="8">
        <f t="shared" si="3"/>
        <v>1.5</v>
      </c>
      <c r="D40" s="8">
        <f>IF(Calculator!E39="Faucet",Calculator!F39,0)</f>
        <v>0</v>
      </c>
      <c r="E40" s="8">
        <f t="shared" si="0"/>
        <v>0</v>
      </c>
      <c r="F40" s="8">
        <f t="shared" si="1"/>
        <v>0</v>
      </c>
      <c r="G40" s="8">
        <f t="shared" si="2"/>
        <v>0</v>
      </c>
    </row>
    <row r="41" spans="1:7" x14ac:dyDescent="0.25">
      <c r="A41" s="8" t="str">
        <f>Calculator!D40</f>
        <v/>
      </c>
      <c r="B41" s="8" t="str">
        <f>IF(Calculator!G40&gt;0,Calculator!G40,Calculator!H40)</f>
        <v/>
      </c>
      <c r="C41" s="8">
        <f t="shared" si="3"/>
        <v>1.5</v>
      </c>
      <c r="D41" s="8">
        <f>IF(Calculator!E40="Faucet",Calculator!F40,0)</f>
        <v>0</v>
      </c>
      <c r="E41" s="8">
        <f t="shared" si="0"/>
        <v>0</v>
      </c>
      <c r="F41" s="8">
        <f t="shared" si="1"/>
        <v>0</v>
      </c>
      <c r="G41" s="8">
        <f t="shared" si="2"/>
        <v>0</v>
      </c>
    </row>
    <row r="42" spans="1:7" x14ac:dyDescent="0.25">
      <c r="A42" s="8" t="str">
        <f>Calculator!D41</f>
        <v/>
      </c>
      <c r="B42" s="8" t="str">
        <f>IF(Calculator!G41&gt;0,Calculator!G41,Calculator!H41)</f>
        <v/>
      </c>
      <c r="C42" s="8">
        <f t="shared" si="3"/>
        <v>1.5</v>
      </c>
      <c r="D42" s="8">
        <f>IF(Calculator!E41="Faucet",Calculator!F41,0)</f>
        <v>0</v>
      </c>
      <c r="E42" s="8">
        <f t="shared" si="0"/>
        <v>0</v>
      </c>
      <c r="F42" s="8">
        <f t="shared" si="1"/>
        <v>0</v>
      </c>
      <c r="G42" s="8">
        <f t="shared" si="2"/>
        <v>0</v>
      </c>
    </row>
    <row r="43" spans="1:7" x14ac:dyDescent="0.25">
      <c r="A43" s="8" t="str">
        <f>Calculator!D42</f>
        <v/>
      </c>
      <c r="B43" s="8" t="str">
        <f>IF(Calculator!G42&gt;0,Calculator!G42,Calculator!H42)</f>
        <v/>
      </c>
      <c r="C43" s="8">
        <f t="shared" si="3"/>
        <v>1.5</v>
      </c>
      <c r="D43" s="8">
        <f>IF(Calculator!E42="Faucet",Calculator!F42,0)</f>
        <v>0</v>
      </c>
      <c r="E43" s="8">
        <f t="shared" si="0"/>
        <v>0</v>
      </c>
      <c r="F43" s="8">
        <f t="shared" si="1"/>
        <v>0</v>
      </c>
      <c r="G43" s="8">
        <f t="shared" si="2"/>
        <v>0</v>
      </c>
    </row>
    <row r="44" spans="1:7" x14ac:dyDescent="0.25">
      <c r="A44" s="8" t="str">
        <f>Calculator!D43</f>
        <v/>
      </c>
      <c r="B44" s="8" t="str">
        <f>IF(Calculator!G43&gt;0,Calculator!G43,Calculator!H43)</f>
        <v/>
      </c>
      <c r="C44" s="8">
        <f t="shared" si="3"/>
        <v>1.5</v>
      </c>
      <c r="D44" s="8">
        <f>IF(Calculator!E43="Faucet",Calculator!F43,0)</f>
        <v>0</v>
      </c>
      <c r="E44" s="8">
        <f t="shared" si="0"/>
        <v>0</v>
      </c>
      <c r="F44" s="8">
        <f t="shared" si="1"/>
        <v>0</v>
      </c>
      <c r="G44" s="8">
        <f t="shared" si="2"/>
        <v>0</v>
      </c>
    </row>
    <row r="45" spans="1:7" x14ac:dyDescent="0.25">
      <c r="A45" s="8" t="str">
        <f>Calculator!D44</f>
        <v/>
      </c>
      <c r="B45" s="8" t="str">
        <f>IF(Calculator!G44&gt;0,Calculator!G44,Calculator!H44)</f>
        <v/>
      </c>
      <c r="C45" s="8">
        <f t="shared" si="3"/>
        <v>1.5</v>
      </c>
      <c r="D45" s="8">
        <f>IF(Calculator!E44="Faucet",Calculator!F44,0)</f>
        <v>0</v>
      </c>
      <c r="E45" s="8">
        <f t="shared" si="0"/>
        <v>0</v>
      </c>
      <c r="F45" s="8">
        <f t="shared" si="1"/>
        <v>0</v>
      </c>
      <c r="G45" s="8">
        <f t="shared" si="2"/>
        <v>0</v>
      </c>
    </row>
    <row r="46" spans="1:7" x14ac:dyDescent="0.25">
      <c r="A46" s="8" t="str">
        <f>Calculator!D45</f>
        <v/>
      </c>
      <c r="B46" s="8" t="str">
        <f>IF(Calculator!G45&gt;0,Calculator!G45,Calculator!H45)</f>
        <v/>
      </c>
      <c r="C46" s="8">
        <f t="shared" si="3"/>
        <v>1.5</v>
      </c>
      <c r="D46" s="8">
        <f>IF(Calculator!E45="Faucet",Calculator!F45,0)</f>
        <v>0</v>
      </c>
      <c r="E46" s="8">
        <f t="shared" si="0"/>
        <v>0</v>
      </c>
      <c r="F46" s="8">
        <f t="shared" si="1"/>
        <v>0</v>
      </c>
      <c r="G46" s="8">
        <f t="shared" si="2"/>
        <v>0</v>
      </c>
    </row>
    <row r="47" spans="1:7" x14ac:dyDescent="0.25">
      <c r="A47" s="8" t="str">
        <f>Calculator!D46</f>
        <v/>
      </c>
      <c r="B47" s="8" t="str">
        <f>IF(Calculator!G46&gt;0,Calculator!G46,Calculator!H46)</f>
        <v/>
      </c>
      <c r="C47" s="8">
        <f t="shared" si="3"/>
        <v>1.5</v>
      </c>
      <c r="D47" s="8">
        <f>IF(Calculator!E46="Faucet",Calculator!F46,0)</f>
        <v>0</v>
      </c>
      <c r="E47" s="8">
        <f t="shared" si="0"/>
        <v>0</v>
      </c>
      <c r="F47" s="8">
        <f t="shared" si="1"/>
        <v>0</v>
      </c>
      <c r="G47" s="8">
        <f t="shared" si="2"/>
        <v>0</v>
      </c>
    </row>
    <row r="48" spans="1:7" x14ac:dyDescent="0.25">
      <c r="A48" s="8" t="str">
        <f>Calculator!D47</f>
        <v/>
      </c>
      <c r="B48" s="8" t="str">
        <f>IF(Calculator!G47&gt;0,Calculator!G47,Calculator!H47)</f>
        <v/>
      </c>
      <c r="C48" s="8">
        <f t="shared" si="3"/>
        <v>1.5</v>
      </c>
      <c r="D48" s="8">
        <f>IF(Calculator!E47="Faucet",Calculator!F47,0)</f>
        <v>0</v>
      </c>
      <c r="E48" s="8">
        <f t="shared" si="0"/>
        <v>0</v>
      </c>
      <c r="F48" s="8">
        <f t="shared" si="1"/>
        <v>0</v>
      </c>
      <c r="G48" s="8">
        <f t="shared" si="2"/>
        <v>0</v>
      </c>
    </row>
    <row r="49" spans="1:7" x14ac:dyDescent="0.25">
      <c r="A49" s="8" t="str">
        <f>Calculator!D48</f>
        <v/>
      </c>
      <c r="B49" s="8" t="str">
        <f>IF(Calculator!G48&gt;0,Calculator!G48,Calculator!H48)</f>
        <v/>
      </c>
      <c r="C49" s="8">
        <f t="shared" si="3"/>
        <v>1.5</v>
      </c>
      <c r="D49" s="8">
        <f>IF(Calculator!E48="Faucet",Calculator!F48,0)</f>
        <v>0</v>
      </c>
      <c r="E49" s="8">
        <f t="shared" si="0"/>
        <v>0</v>
      </c>
      <c r="F49" s="8">
        <f t="shared" si="1"/>
        <v>0</v>
      </c>
      <c r="G49" s="8">
        <f t="shared" si="2"/>
        <v>0</v>
      </c>
    </row>
    <row r="50" spans="1:7" x14ac:dyDescent="0.25">
      <c r="A50" s="8" t="str">
        <f>Calculator!D49</f>
        <v/>
      </c>
      <c r="B50" s="8" t="str">
        <f>IF(Calculator!G49&gt;0,Calculator!G49,Calculator!H49)</f>
        <v/>
      </c>
      <c r="C50" s="8">
        <f t="shared" si="3"/>
        <v>1.5</v>
      </c>
      <c r="D50" s="8">
        <f>IF(Calculator!E49="Faucet",Calculator!F49,0)</f>
        <v>0</v>
      </c>
      <c r="E50" s="8">
        <f t="shared" si="0"/>
        <v>0</v>
      </c>
      <c r="F50" s="8">
        <f t="shared" si="1"/>
        <v>0</v>
      </c>
      <c r="G50" s="8">
        <f t="shared" si="2"/>
        <v>0</v>
      </c>
    </row>
    <row r="51" spans="1:7" x14ac:dyDescent="0.25">
      <c r="A51" s="8" t="str">
        <f>Calculator!D50</f>
        <v/>
      </c>
      <c r="B51" s="8" t="str">
        <f>IF(Calculator!G50&gt;0,Calculator!G50,Calculator!H50)</f>
        <v/>
      </c>
      <c r="C51" s="8">
        <f t="shared" si="3"/>
        <v>1.5</v>
      </c>
      <c r="D51" s="8">
        <f>IF(Calculator!E50="Faucet",Calculator!F50,0)</f>
        <v>0</v>
      </c>
      <c r="E51" s="8">
        <f t="shared" si="0"/>
        <v>0</v>
      </c>
      <c r="F51" s="8">
        <f t="shared" si="1"/>
        <v>0</v>
      </c>
      <c r="G51" s="8">
        <f t="shared" si="2"/>
        <v>0</v>
      </c>
    </row>
    <row r="52" spans="1:7" x14ac:dyDescent="0.25">
      <c r="A52" s="8" t="str">
        <f>Calculator!D51</f>
        <v/>
      </c>
      <c r="B52" s="8" t="str">
        <f>IF(Calculator!G51&gt;0,Calculator!G51,Calculator!H51)</f>
        <v/>
      </c>
      <c r="C52" s="8">
        <f t="shared" si="3"/>
        <v>1.5</v>
      </c>
      <c r="D52" s="8">
        <f>IF(Calculator!E51="Faucet",Calculator!F51,0)</f>
        <v>0</v>
      </c>
      <c r="E52" s="8">
        <f t="shared" si="0"/>
        <v>0</v>
      </c>
      <c r="F52" s="8">
        <f t="shared" si="1"/>
        <v>0</v>
      </c>
      <c r="G52" s="8">
        <f t="shared" si="2"/>
        <v>0</v>
      </c>
    </row>
    <row r="53" spans="1:7" x14ac:dyDescent="0.25">
      <c r="A53" s="8" t="str">
        <f>Calculator!D52</f>
        <v/>
      </c>
      <c r="B53" s="8" t="str">
        <f>IF(Calculator!G52&gt;0,Calculator!G52,Calculator!H52)</f>
        <v/>
      </c>
      <c r="C53" s="8">
        <f t="shared" si="3"/>
        <v>1.5</v>
      </c>
      <c r="D53" s="8">
        <f>IF(Calculator!E52="Faucet",Calculator!F52,0)</f>
        <v>0</v>
      </c>
      <c r="E53" s="8">
        <f t="shared" si="0"/>
        <v>0</v>
      </c>
      <c r="F53" s="8">
        <f t="shared" si="1"/>
        <v>0</v>
      </c>
      <c r="G53" s="8">
        <f t="shared" si="2"/>
        <v>0</v>
      </c>
    </row>
    <row r="54" spans="1:7" x14ac:dyDescent="0.25">
      <c r="A54" s="8" t="str">
        <f>Calculator!D53</f>
        <v/>
      </c>
      <c r="B54" s="8" t="str">
        <f>IF(Calculator!G53&gt;0,Calculator!G53,Calculator!H53)</f>
        <v/>
      </c>
      <c r="C54" s="8">
        <f t="shared" si="3"/>
        <v>1.5</v>
      </c>
      <c r="D54" s="8">
        <f>IF(Calculator!E53="Faucet",Calculator!F53,0)</f>
        <v>0</v>
      </c>
      <c r="E54" s="8">
        <f t="shared" si="0"/>
        <v>0</v>
      </c>
      <c r="F54" s="8">
        <f t="shared" si="1"/>
        <v>0</v>
      </c>
      <c r="G54" s="8">
        <f t="shared" si="2"/>
        <v>0</v>
      </c>
    </row>
    <row r="55" spans="1:7" x14ac:dyDescent="0.25">
      <c r="A55" s="8" t="str">
        <f>Calculator!D54</f>
        <v/>
      </c>
      <c r="B55" s="8" t="str">
        <f>IF(Calculator!G54&gt;0,Calculator!G54,Calculator!H54)</f>
        <v/>
      </c>
      <c r="C55" s="8">
        <f t="shared" si="3"/>
        <v>1.5</v>
      </c>
      <c r="D55" s="8">
        <f>IF(Calculator!E54="Faucet",Calculator!F54,0)</f>
        <v>0</v>
      </c>
      <c r="E55" s="8">
        <f t="shared" si="0"/>
        <v>0</v>
      </c>
      <c r="F55" s="8">
        <f t="shared" si="1"/>
        <v>0</v>
      </c>
      <c r="G55" s="8">
        <f t="shared" si="2"/>
        <v>0</v>
      </c>
    </row>
    <row r="56" spans="1:7" x14ac:dyDescent="0.25">
      <c r="A56" s="8" t="str">
        <f>Calculator!D55</f>
        <v/>
      </c>
      <c r="B56" s="8" t="str">
        <f>IF(Calculator!G55&gt;0,Calculator!G55,Calculator!H55)</f>
        <v/>
      </c>
      <c r="C56" s="8">
        <f t="shared" si="3"/>
        <v>1.5</v>
      </c>
      <c r="D56" s="8">
        <f>IF(Calculator!E55="Faucet",Calculator!F55,0)</f>
        <v>0</v>
      </c>
      <c r="E56" s="8">
        <f t="shared" si="0"/>
        <v>0</v>
      </c>
      <c r="F56" s="8">
        <f t="shared" si="1"/>
        <v>0</v>
      </c>
      <c r="G56" s="8">
        <f t="shared" si="2"/>
        <v>0</v>
      </c>
    </row>
    <row r="57" spans="1:7" x14ac:dyDescent="0.25">
      <c r="A57" s="8" t="str">
        <f>Calculator!D56</f>
        <v/>
      </c>
      <c r="B57" s="8" t="str">
        <f>IF(Calculator!G56&gt;0,Calculator!G56,Calculator!H56)</f>
        <v/>
      </c>
      <c r="C57" s="8">
        <f t="shared" si="3"/>
        <v>1.5</v>
      </c>
      <c r="D57" s="8">
        <f>IF(Calculator!E56="Faucet",Calculator!F56,0)</f>
        <v>0</v>
      </c>
      <c r="E57" s="8">
        <f t="shared" si="0"/>
        <v>0</v>
      </c>
      <c r="F57" s="8">
        <f t="shared" si="1"/>
        <v>0</v>
      </c>
      <c r="G57" s="8">
        <f t="shared" si="2"/>
        <v>0</v>
      </c>
    </row>
    <row r="58" spans="1:7" x14ac:dyDescent="0.25">
      <c r="A58" s="8" t="str">
        <f>Calculator!D57</f>
        <v/>
      </c>
      <c r="B58" s="8" t="str">
        <f>IF(Calculator!G57&gt;0,Calculator!G57,Calculator!H57)</f>
        <v/>
      </c>
      <c r="C58" s="8">
        <f t="shared" si="3"/>
        <v>1.5</v>
      </c>
      <c r="D58" s="8">
        <f>IF(Calculator!E57="Faucet",Calculator!F57,0)</f>
        <v>0</v>
      </c>
      <c r="E58" s="8">
        <f t="shared" si="0"/>
        <v>0</v>
      </c>
      <c r="F58" s="8">
        <f t="shared" si="1"/>
        <v>0</v>
      </c>
      <c r="G58" s="8">
        <f t="shared" si="2"/>
        <v>0</v>
      </c>
    </row>
    <row r="59" spans="1:7" x14ac:dyDescent="0.25">
      <c r="A59" s="8" t="str">
        <f>Calculator!D58</f>
        <v/>
      </c>
      <c r="B59" s="8" t="str">
        <f>IF(Calculator!G58&gt;0,Calculator!G58,Calculator!H58)</f>
        <v/>
      </c>
      <c r="C59" s="8">
        <f t="shared" si="3"/>
        <v>1.5</v>
      </c>
      <c r="D59" s="8">
        <f>IF(Calculator!E58="Faucet",Calculator!F58,0)</f>
        <v>0</v>
      </c>
      <c r="E59" s="8">
        <f t="shared" si="0"/>
        <v>0</v>
      </c>
      <c r="F59" s="8">
        <f t="shared" si="1"/>
        <v>0</v>
      </c>
      <c r="G59" s="8">
        <f t="shared" si="2"/>
        <v>0</v>
      </c>
    </row>
    <row r="60" spans="1:7" x14ac:dyDescent="0.25">
      <c r="A60" s="8" t="str">
        <f>Calculator!D59</f>
        <v/>
      </c>
      <c r="B60" s="8" t="str">
        <f>IF(Calculator!G59&gt;0,Calculator!G59,Calculator!H59)</f>
        <v/>
      </c>
      <c r="C60" s="8">
        <f t="shared" si="3"/>
        <v>1.5</v>
      </c>
      <c r="D60" s="8">
        <f>IF(Calculator!E59="Faucet",Calculator!F59,0)</f>
        <v>0</v>
      </c>
      <c r="E60" s="8">
        <f t="shared" si="0"/>
        <v>0</v>
      </c>
      <c r="F60" s="8">
        <f t="shared" si="1"/>
        <v>0</v>
      </c>
      <c r="G60" s="8">
        <f t="shared" si="2"/>
        <v>0</v>
      </c>
    </row>
    <row r="61" spans="1:7" x14ac:dyDescent="0.25">
      <c r="A61" s="8" t="str">
        <f>Calculator!D60</f>
        <v/>
      </c>
      <c r="B61" s="8" t="str">
        <f>IF(Calculator!G60&gt;0,Calculator!G60,Calculator!H60)</f>
        <v/>
      </c>
      <c r="C61" s="8">
        <f t="shared" si="3"/>
        <v>1.5</v>
      </c>
      <c r="D61" s="8">
        <f>IF(Calculator!E60="Faucet",Calculator!F60,0)</f>
        <v>0</v>
      </c>
      <c r="E61" s="8">
        <f t="shared" si="0"/>
        <v>0</v>
      </c>
      <c r="F61" s="8">
        <f t="shared" si="1"/>
        <v>0</v>
      </c>
      <c r="G61" s="8">
        <f t="shared" si="2"/>
        <v>0</v>
      </c>
    </row>
    <row r="62" spans="1:7" x14ac:dyDescent="0.25">
      <c r="A62" s="8" t="str">
        <f>Calculator!D61</f>
        <v/>
      </c>
      <c r="B62" s="8" t="str">
        <f>IF(Calculator!G61&gt;0,Calculator!G61,Calculator!H61)</f>
        <v/>
      </c>
      <c r="C62" s="8">
        <f t="shared" si="3"/>
        <v>1.5</v>
      </c>
      <c r="D62" s="8">
        <f>IF(Calculator!E61="Faucet",Calculator!F61,0)</f>
        <v>0</v>
      </c>
      <c r="E62" s="8">
        <f t="shared" si="0"/>
        <v>0</v>
      </c>
      <c r="F62" s="8">
        <f t="shared" si="1"/>
        <v>0</v>
      </c>
      <c r="G62" s="8">
        <f t="shared" si="2"/>
        <v>0</v>
      </c>
    </row>
    <row r="63" spans="1:7" x14ac:dyDescent="0.25">
      <c r="A63" s="8" t="str">
        <f>Calculator!D62</f>
        <v/>
      </c>
      <c r="B63" s="8" t="str">
        <f>IF(Calculator!G62&gt;0,Calculator!G62,Calculator!H62)</f>
        <v/>
      </c>
      <c r="C63" s="8">
        <f t="shared" si="3"/>
        <v>1.5</v>
      </c>
      <c r="D63" s="8">
        <f>IF(Calculator!E62="Faucet",Calculator!F62,0)</f>
        <v>0</v>
      </c>
      <c r="E63" s="8">
        <f t="shared" si="0"/>
        <v>0</v>
      </c>
      <c r="F63" s="8">
        <f t="shared" si="1"/>
        <v>0</v>
      </c>
      <c r="G63" s="8">
        <f t="shared" si="2"/>
        <v>0</v>
      </c>
    </row>
    <row r="64" spans="1:7" x14ac:dyDescent="0.25">
      <c r="A64" s="8" t="str">
        <f>Calculator!D63</f>
        <v/>
      </c>
      <c r="B64" s="8" t="str">
        <f>IF(Calculator!G63&gt;0,Calculator!G63,Calculator!H63)</f>
        <v/>
      </c>
      <c r="C64" s="8">
        <f t="shared" si="3"/>
        <v>1.5</v>
      </c>
      <c r="D64" s="8">
        <f>IF(Calculator!E63="Faucet",Calculator!F63,0)</f>
        <v>0</v>
      </c>
      <c r="E64" s="8">
        <f t="shared" si="0"/>
        <v>0</v>
      </c>
      <c r="F64" s="8">
        <f t="shared" si="1"/>
        <v>0</v>
      </c>
      <c r="G64" s="8">
        <f t="shared" si="2"/>
        <v>0</v>
      </c>
    </row>
    <row r="65" spans="1:7" x14ac:dyDescent="0.25">
      <c r="A65" s="8" t="str">
        <f>Calculator!D64</f>
        <v/>
      </c>
      <c r="B65" s="8" t="str">
        <f>IF(Calculator!G64&gt;0,Calculator!G64,Calculator!H64)</f>
        <v/>
      </c>
      <c r="C65" s="8">
        <f t="shared" si="3"/>
        <v>1.5</v>
      </c>
      <c r="D65" s="8">
        <f>IF(Calculator!E64="Faucet",Calculator!F64,0)</f>
        <v>0</v>
      </c>
      <c r="E65" s="8">
        <f t="shared" si="0"/>
        <v>0</v>
      </c>
      <c r="F65" s="8">
        <f t="shared" si="1"/>
        <v>0</v>
      </c>
      <c r="G65" s="8">
        <f t="shared" si="2"/>
        <v>0</v>
      </c>
    </row>
    <row r="66" spans="1:7" x14ac:dyDescent="0.25">
      <c r="A66" s="8" t="str">
        <f>Calculator!D65</f>
        <v/>
      </c>
      <c r="B66" s="8" t="str">
        <f>IF(Calculator!G65&gt;0,Calculator!G65,Calculator!H65)</f>
        <v/>
      </c>
      <c r="C66" s="8">
        <f t="shared" si="3"/>
        <v>1.5</v>
      </c>
      <c r="D66" s="8">
        <f>IF(Calculator!E65="Faucet",Calculator!F65,0)</f>
        <v>0</v>
      </c>
      <c r="E66" s="8">
        <f t="shared" si="0"/>
        <v>0</v>
      </c>
      <c r="F66" s="8">
        <f t="shared" si="1"/>
        <v>0</v>
      </c>
      <c r="G66" s="8">
        <f t="shared" si="2"/>
        <v>0</v>
      </c>
    </row>
    <row r="67" spans="1:7" x14ac:dyDescent="0.25">
      <c r="A67" s="8" t="str">
        <f>Calculator!D66</f>
        <v/>
      </c>
      <c r="B67" s="8" t="str">
        <f>IF(Calculator!G66&gt;0,Calculator!G66,Calculator!H66)</f>
        <v/>
      </c>
      <c r="C67" s="8">
        <f t="shared" si="3"/>
        <v>1.5</v>
      </c>
      <c r="D67" s="8">
        <f>IF(Calculator!E66="Faucet",Calculator!F66,0)</f>
        <v>0</v>
      </c>
      <c r="E67" s="8">
        <f t="shared" si="0"/>
        <v>0</v>
      </c>
      <c r="F67" s="8">
        <f t="shared" si="1"/>
        <v>0</v>
      </c>
      <c r="G67" s="8">
        <f t="shared" si="2"/>
        <v>0</v>
      </c>
    </row>
    <row r="68" spans="1:7" x14ac:dyDescent="0.25">
      <c r="A68" s="8" t="str">
        <f>Calculator!D67</f>
        <v/>
      </c>
      <c r="B68" s="8" t="str">
        <f>IF(Calculator!G67&gt;0,Calculator!G67,Calculator!H67)</f>
        <v/>
      </c>
      <c r="C68" s="8">
        <f t="shared" si="3"/>
        <v>1.5</v>
      </c>
      <c r="D68" s="8">
        <f>IF(Calculator!E67="Faucet",Calculator!F67,0)</f>
        <v>0</v>
      </c>
      <c r="E68" s="8">
        <f t="shared" si="0"/>
        <v>0</v>
      </c>
      <c r="F68" s="8">
        <f t="shared" si="1"/>
        <v>0</v>
      </c>
      <c r="G68" s="8">
        <f t="shared" si="2"/>
        <v>0</v>
      </c>
    </row>
    <row r="69" spans="1:7" x14ac:dyDescent="0.25">
      <c r="A69" s="8" t="str">
        <f>Calculator!D68</f>
        <v/>
      </c>
      <c r="B69" s="8" t="str">
        <f>IF(Calculator!G68&gt;0,Calculator!G68,Calculator!H68)</f>
        <v/>
      </c>
      <c r="C69" s="8">
        <f t="shared" si="3"/>
        <v>1.5</v>
      </c>
      <c r="D69" s="8">
        <f>IF(Calculator!E68="Faucet",Calculator!F68,0)</f>
        <v>0</v>
      </c>
      <c r="E69" s="8">
        <f t="shared" si="0"/>
        <v>0</v>
      </c>
      <c r="F69" s="8">
        <f t="shared" si="1"/>
        <v>0</v>
      </c>
      <c r="G69" s="8">
        <f t="shared" si="2"/>
        <v>0</v>
      </c>
    </row>
    <row r="70" spans="1:7" x14ac:dyDescent="0.25">
      <c r="A70" s="8" t="str">
        <f>Calculator!D69</f>
        <v/>
      </c>
      <c r="B70" s="8" t="str">
        <f>IF(Calculator!G69&gt;0,Calculator!G69,Calculator!H69)</f>
        <v/>
      </c>
      <c r="C70" s="8">
        <f t="shared" si="3"/>
        <v>1.5</v>
      </c>
      <c r="D70" s="8">
        <f>IF(Calculator!E69="Faucet",Calculator!F69,0)</f>
        <v>0</v>
      </c>
      <c r="E70" s="8">
        <f t="shared" si="0"/>
        <v>0</v>
      </c>
      <c r="F70" s="8">
        <f t="shared" si="1"/>
        <v>0</v>
      </c>
      <c r="G70" s="8">
        <f t="shared" si="2"/>
        <v>0</v>
      </c>
    </row>
    <row r="71" spans="1:7" x14ac:dyDescent="0.25">
      <c r="A71" s="8" t="str">
        <f>Calculator!D70</f>
        <v/>
      </c>
      <c r="B71" s="8" t="str">
        <f>IF(Calculator!G70&gt;0,Calculator!G70,Calculator!H70)</f>
        <v/>
      </c>
      <c r="C71" s="8">
        <f t="shared" si="3"/>
        <v>1.5</v>
      </c>
      <c r="D71" s="8">
        <f>IF(Calculator!E70="Faucet",Calculator!F70,0)</f>
        <v>0</v>
      </c>
      <c r="E71" s="8">
        <f t="shared" si="0"/>
        <v>0</v>
      </c>
      <c r="F71" s="8">
        <f t="shared" si="1"/>
        <v>0</v>
      </c>
      <c r="G71" s="8">
        <f t="shared" si="2"/>
        <v>0</v>
      </c>
    </row>
    <row r="72" spans="1:7" x14ac:dyDescent="0.25">
      <c r="A72" s="8" t="str">
        <f>Calculator!D71</f>
        <v/>
      </c>
      <c r="B72" s="8" t="str">
        <f>IF(Calculator!G71&gt;0,Calculator!G71,Calculator!H71)</f>
        <v/>
      </c>
      <c r="C72" s="8">
        <f t="shared" si="3"/>
        <v>1.5</v>
      </c>
      <c r="D72" s="8">
        <f>IF(Calculator!E71="Faucet",Calculator!F71,0)</f>
        <v>0</v>
      </c>
      <c r="E72" s="8">
        <f t="shared" si="0"/>
        <v>0</v>
      </c>
      <c r="F72" s="8">
        <f t="shared" si="1"/>
        <v>0</v>
      </c>
      <c r="G72" s="8">
        <f t="shared" si="2"/>
        <v>0</v>
      </c>
    </row>
    <row r="73" spans="1:7" x14ac:dyDescent="0.25">
      <c r="A73" s="8" t="str">
        <f>Calculator!D72</f>
        <v/>
      </c>
      <c r="B73" s="8" t="str">
        <f>IF(Calculator!G72&gt;0,Calculator!G72,Calculator!H72)</f>
        <v/>
      </c>
      <c r="C73" s="8">
        <f t="shared" si="3"/>
        <v>1.5</v>
      </c>
      <c r="D73" s="8">
        <f>IF(Calculator!E72="Faucet",Calculator!F72,0)</f>
        <v>0</v>
      </c>
      <c r="E73" s="8">
        <f t="shared" si="0"/>
        <v>0</v>
      </c>
      <c r="F73" s="8">
        <f t="shared" si="1"/>
        <v>0</v>
      </c>
      <c r="G73" s="8">
        <f t="shared" si="2"/>
        <v>0</v>
      </c>
    </row>
    <row r="74" spans="1:7" x14ac:dyDescent="0.25">
      <c r="A74" s="8" t="str">
        <f>Calculator!D73</f>
        <v/>
      </c>
      <c r="B74" s="8" t="str">
        <f>IF(Calculator!G73&gt;0,Calculator!G73,Calculator!H73)</f>
        <v/>
      </c>
      <c r="C74" s="8">
        <f t="shared" si="3"/>
        <v>1.5</v>
      </c>
      <c r="D74" s="8">
        <f>IF(Calculator!E73="Faucet",Calculator!F73,0)</f>
        <v>0</v>
      </c>
      <c r="E74" s="8">
        <f t="shared" si="0"/>
        <v>0</v>
      </c>
      <c r="F74" s="8">
        <f t="shared" si="1"/>
        <v>0</v>
      </c>
      <c r="G74" s="8">
        <f t="shared" si="2"/>
        <v>0</v>
      </c>
    </row>
    <row r="75" spans="1:7" x14ac:dyDescent="0.25">
      <c r="A75" s="8" t="str">
        <f>Calculator!D74</f>
        <v/>
      </c>
      <c r="B75" s="8" t="str">
        <f>IF(Calculator!G74&gt;0,Calculator!G74,Calculator!H74)</f>
        <v/>
      </c>
      <c r="C75" s="8">
        <f t="shared" si="3"/>
        <v>1.5</v>
      </c>
      <c r="D75" s="8">
        <f>IF(Calculator!E74="Faucet",Calculator!F74,0)</f>
        <v>0</v>
      </c>
      <c r="E75" s="8">
        <f t="shared" si="0"/>
        <v>0</v>
      </c>
      <c r="F75" s="8">
        <f t="shared" si="1"/>
        <v>0</v>
      </c>
      <c r="G75" s="8">
        <f t="shared" si="2"/>
        <v>0</v>
      </c>
    </row>
    <row r="76" spans="1:7" x14ac:dyDescent="0.25">
      <c r="A76" s="8" t="str">
        <f>Calculator!D75</f>
        <v/>
      </c>
      <c r="B76" s="8" t="str">
        <f>IF(Calculator!G75&gt;0,Calculator!G75,Calculator!H75)</f>
        <v/>
      </c>
      <c r="C76" s="8">
        <f t="shared" si="3"/>
        <v>1.5</v>
      </c>
      <c r="D76" s="8">
        <f>IF(Calculator!E75="Faucet",Calculator!F75,0)</f>
        <v>0</v>
      </c>
      <c r="E76" s="8">
        <f t="shared" si="0"/>
        <v>0</v>
      </c>
      <c r="F76" s="8">
        <f t="shared" si="1"/>
        <v>0</v>
      </c>
      <c r="G76" s="8">
        <f t="shared" si="2"/>
        <v>0</v>
      </c>
    </row>
    <row r="77" spans="1:7" x14ac:dyDescent="0.25">
      <c r="A77" s="8" t="str">
        <f>Calculator!D76</f>
        <v/>
      </c>
      <c r="B77" s="8" t="str">
        <f>IF(Calculator!G76&gt;0,Calculator!G76,Calculator!H76)</f>
        <v/>
      </c>
      <c r="C77" s="8">
        <f t="shared" si="3"/>
        <v>1.5</v>
      </c>
      <c r="D77" s="8">
        <f>IF(Calculator!E76="Faucet",Calculator!F76,0)</f>
        <v>0</v>
      </c>
      <c r="E77" s="8">
        <f t="shared" si="0"/>
        <v>0</v>
      </c>
      <c r="F77" s="8">
        <f t="shared" si="1"/>
        <v>0</v>
      </c>
      <c r="G77" s="8">
        <f t="shared" si="2"/>
        <v>0</v>
      </c>
    </row>
    <row r="78" spans="1:7" x14ac:dyDescent="0.25">
      <c r="A78" s="8" t="str">
        <f>Calculator!D77</f>
        <v/>
      </c>
      <c r="B78" s="8" t="str">
        <f>IF(Calculator!G77&gt;0,Calculator!G77,Calculator!H77)</f>
        <v/>
      </c>
      <c r="C78" s="8">
        <f t="shared" si="3"/>
        <v>1.5</v>
      </c>
      <c r="D78" s="8">
        <f>IF(Calculator!E77="Faucet",Calculator!F77,0)</f>
        <v>0</v>
      </c>
      <c r="E78" s="8">
        <f t="shared" si="0"/>
        <v>0</v>
      </c>
      <c r="F78" s="8">
        <f t="shared" si="1"/>
        <v>0</v>
      </c>
      <c r="G78" s="8">
        <f t="shared" si="2"/>
        <v>0</v>
      </c>
    </row>
    <row r="79" spans="1:7" x14ac:dyDescent="0.25">
      <c r="A79" s="8" t="str">
        <f>Calculator!D78</f>
        <v/>
      </c>
      <c r="B79" s="8" t="str">
        <f>IF(Calculator!G78&gt;0,Calculator!G78,Calculator!H78)</f>
        <v/>
      </c>
      <c r="C79" s="8">
        <f t="shared" si="3"/>
        <v>1.5</v>
      </c>
      <c r="D79" s="8">
        <f>IF(Calculator!E78="Faucet",Calculator!F78,0)</f>
        <v>0</v>
      </c>
      <c r="E79" s="8">
        <f t="shared" si="0"/>
        <v>0</v>
      </c>
      <c r="F79" s="8">
        <f t="shared" si="1"/>
        <v>0</v>
      </c>
      <c r="G79" s="8">
        <f t="shared" si="2"/>
        <v>0</v>
      </c>
    </row>
    <row r="80" spans="1:7" x14ac:dyDescent="0.25">
      <c r="A80" s="8" t="str">
        <f>Calculator!D79</f>
        <v/>
      </c>
      <c r="B80" s="8" t="str">
        <f>IF(Calculator!G79&gt;0,Calculator!G79,Calculator!H79)</f>
        <v/>
      </c>
      <c r="C80" s="8">
        <f t="shared" si="3"/>
        <v>1.5</v>
      </c>
      <c r="D80" s="8">
        <f>IF(Calculator!E79="Faucet",Calculator!F79,0)</f>
        <v>0</v>
      </c>
      <c r="E80" s="8">
        <f t="shared" ref="E80:E143" si="4">IFERROR($B$9*NO_EMP*OP_DAYS/$B$12,0)</f>
        <v>0</v>
      </c>
      <c r="F80" s="8">
        <f t="shared" ref="F80:F143" si="5">IFERROR(B80*C80*D80*E80/GALPERM3,0)</f>
        <v>0</v>
      </c>
      <c r="G80" s="8">
        <f t="shared" ref="G80:G143" si="6">C80*D80*E80/GALPERM3</f>
        <v>0</v>
      </c>
    </row>
    <row r="81" spans="1:7" x14ac:dyDescent="0.25">
      <c r="A81" s="8" t="str">
        <f>Calculator!D80</f>
        <v/>
      </c>
      <c r="B81" s="8" t="str">
        <f>IF(Calculator!G80&gt;0,Calculator!G80,Calculator!H80)</f>
        <v/>
      </c>
      <c r="C81" s="8">
        <f t="shared" ref="C81:C144" si="7">$B$8</f>
        <v>1.5</v>
      </c>
      <c r="D81" s="8">
        <f>IF(Calculator!E80="Faucet",Calculator!F80,0)</f>
        <v>0</v>
      </c>
      <c r="E81" s="8">
        <f t="shared" si="4"/>
        <v>0</v>
      </c>
      <c r="F81" s="8">
        <f t="shared" si="5"/>
        <v>0</v>
      </c>
      <c r="G81" s="8">
        <f t="shared" si="6"/>
        <v>0</v>
      </c>
    </row>
    <row r="82" spans="1:7" x14ac:dyDescent="0.25">
      <c r="A82" s="8" t="str">
        <f>Calculator!D81</f>
        <v/>
      </c>
      <c r="B82" s="8" t="str">
        <f>IF(Calculator!G81&gt;0,Calculator!G81,Calculator!H81)</f>
        <v/>
      </c>
      <c r="C82" s="8">
        <f t="shared" si="7"/>
        <v>1.5</v>
      </c>
      <c r="D82" s="8">
        <f>IF(Calculator!E81="Faucet",Calculator!F81,0)</f>
        <v>0</v>
      </c>
      <c r="E82" s="8">
        <f t="shared" si="4"/>
        <v>0</v>
      </c>
      <c r="F82" s="8">
        <f t="shared" si="5"/>
        <v>0</v>
      </c>
      <c r="G82" s="8">
        <f t="shared" si="6"/>
        <v>0</v>
      </c>
    </row>
    <row r="83" spans="1:7" x14ac:dyDescent="0.25">
      <c r="A83" s="8" t="str">
        <f>Calculator!D82</f>
        <v/>
      </c>
      <c r="B83" s="8" t="str">
        <f>IF(Calculator!G82&gt;0,Calculator!G82,Calculator!H82)</f>
        <v/>
      </c>
      <c r="C83" s="8">
        <f t="shared" si="7"/>
        <v>1.5</v>
      </c>
      <c r="D83" s="8">
        <f>IF(Calculator!E82="Faucet",Calculator!F82,0)</f>
        <v>0</v>
      </c>
      <c r="E83" s="8">
        <f t="shared" si="4"/>
        <v>0</v>
      </c>
      <c r="F83" s="8">
        <f t="shared" si="5"/>
        <v>0</v>
      </c>
      <c r="G83" s="8">
        <f t="shared" si="6"/>
        <v>0</v>
      </c>
    </row>
    <row r="84" spans="1:7" x14ac:dyDescent="0.25">
      <c r="A84" s="8" t="str">
        <f>Calculator!D83</f>
        <v/>
      </c>
      <c r="B84" s="8" t="str">
        <f>IF(Calculator!G83&gt;0,Calculator!G83,Calculator!H83)</f>
        <v/>
      </c>
      <c r="C84" s="8">
        <f t="shared" si="7"/>
        <v>1.5</v>
      </c>
      <c r="D84" s="8">
        <f>IF(Calculator!E83="Faucet",Calculator!F83,0)</f>
        <v>0</v>
      </c>
      <c r="E84" s="8">
        <f t="shared" si="4"/>
        <v>0</v>
      </c>
      <c r="F84" s="8">
        <f t="shared" si="5"/>
        <v>0</v>
      </c>
      <c r="G84" s="8">
        <f t="shared" si="6"/>
        <v>0</v>
      </c>
    </row>
    <row r="85" spans="1:7" x14ac:dyDescent="0.25">
      <c r="A85" s="8" t="str">
        <f>Calculator!D84</f>
        <v/>
      </c>
      <c r="B85" s="8" t="str">
        <f>IF(Calculator!G84&gt;0,Calculator!G84,Calculator!H84)</f>
        <v/>
      </c>
      <c r="C85" s="8">
        <f t="shared" si="7"/>
        <v>1.5</v>
      </c>
      <c r="D85" s="8">
        <f>IF(Calculator!E84="Faucet",Calculator!F84,0)</f>
        <v>0</v>
      </c>
      <c r="E85" s="8">
        <f t="shared" si="4"/>
        <v>0</v>
      </c>
      <c r="F85" s="8">
        <f t="shared" si="5"/>
        <v>0</v>
      </c>
      <c r="G85" s="8">
        <f t="shared" si="6"/>
        <v>0</v>
      </c>
    </row>
    <row r="86" spans="1:7" x14ac:dyDescent="0.25">
      <c r="A86" s="8" t="str">
        <f>Calculator!D85</f>
        <v/>
      </c>
      <c r="B86" s="8" t="str">
        <f>IF(Calculator!G85&gt;0,Calculator!G85,Calculator!H85)</f>
        <v/>
      </c>
      <c r="C86" s="8">
        <f t="shared" si="7"/>
        <v>1.5</v>
      </c>
      <c r="D86" s="8">
        <f>IF(Calculator!E85="Faucet",Calculator!F85,0)</f>
        <v>0</v>
      </c>
      <c r="E86" s="8">
        <f t="shared" si="4"/>
        <v>0</v>
      </c>
      <c r="F86" s="8">
        <f t="shared" si="5"/>
        <v>0</v>
      </c>
      <c r="G86" s="8">
        <f t="shared" si="6"/>
        <v>0</v>
      </c>
    </row>
    <row r="87" spans="1:7" x14ac:dyDescent="0.25">
      <c r="A87" s="8" t="str">
        <f>Calculator!D86</f>
        <v/>
      </c>
      <c r="B87" s="8" t="str">
        <f>IF(Calculator!G86&gt;0,Calculator!G86,Calculator!H86)</f>
        <v/>
      </c>
      <c r="C87" s="8">
        <f t="shared" si="7"/>
        <v>1.5</v>
      </c>
      <c r="D87" s="8">
        <f>IF(Calculator!E86="Faucet",Calculator!F86,0)</f>
        <v>0</v>
      </c>
      <c r="E87" s="8">
        <f t="shared" si="4"/>
        <v>0</v>
      </c>
      <c r="F87" s="8">
        <f t="shared" si="5"/>
        <v>0</v>
      </c>
      <c r="G87" s="8">
        <f t="shared" si="6"/>
        <v>0</v>
      </c>
    </row>
    <row r="88" spans="1:7" x14ac:dyDescent="0.25">
      <c r="A88" s="8" t="str">
        <f>Calculator!D87</f>
        <v/>
      </c>
      <c r="B88" s="8" t="str">
        <f>IF(Calculator!G87&gt;0,Calculator!G87,Calculator!H87)</f>
        <v/>
      </c>
      <c r="C88" s="8">
        <f t="shared" si="7"/>
        <v>1.5</v>
      </c>
      <c r="D88" s="8">
        <f>IF(Calculator!E87="Faucet",Calculator!F87,0)</f>
        <v>0</v>
      </c>
      <c r="E88" s="8">
        <f t="shared" si="4"/>
        <v>0</v>
      </c>
      <c r="F88" s="8">
        <f t="shared" si="5"/>
        <v>0</v>
      </c>
      <c r="G88" s="8">
        <f t="shared" si="6"/>
        <v>0</v>
      </c>
    </row>
    <row r="89" spans="1:7" x14ac:dyDescent="0.25">
      <c r="A89" s="8" t="str">
        <f>Calculator!D88</f>
        <v/>
      </c>
      <c r="B89" s="8" t="str">
        <f>IF(Calculator!G88&gt;0,Calculator!G88,Calculator!H88)</f>
        <v/>
      </c>
      <c r="C89" s="8">
        <f t="shared" si="7"/>
        <v>1.5</v>
      </c>
      <c r="D89" s="8">
        <f>IF(Calculator!E88="Faucet",Calculator!F88,0)</f>
        <v>0</v>
      </c>
      <c r="E89" s="8">
        <f t="shared" si="4"/>
        <v>0</v>
      </c>
      <c r="F89" s="8">
        <f t="shared" si="5"/>
        <v>0</v>
      </c>
      <c r="G89" s="8">
        <f t="shared" si="6"/>
        <v>0</v>
      </c>
    </row>
    <row r="90" spans="1:7" x14ac:dyDescent="0.25">
      <c r="A90" s="8" t="str">
        <f>Calculator!D89</f>
        <v/>
      </c>
      <c r="B90" s="8" t="str">
        <f>IF(Calculator!G89&gt;0,Calculator!G89,Calculator!H89)</f>
        <v/>
      </c>
      <c r="C90" s="8">
        <f t="shared" si="7"/>
        <v>1.5</v>
      </c>
      <c r="D90" s="8">
        <f>IF(Calculator!E89="Faucet",Calculator!F89,0)</f>
        <v>0</v>
      </c>
      <c r="E90" s="8">
        <f t="shared" si="4"/>
        <v>0</v>
      </c>
      <c r="F90" s="8">
        <f t="shared" si="5"/>
        <v>0</v>
      </c>
      <c r="G90" s="8">
        <f t="shared" si="6"/>
        <v>0</v>
      </c>
    </row>
    <row r="91" spans="1:7" x14ac:dyDescent="0.25">
      <c r="A91" s="8" t="str">
        <f>Calculator!D90</f>
        <v/>
      </c>
      <c r="B91" s="8" t="str">
        <f>IF(Calculator!G90&gt;0,Calculator!G90,Calculator!H90)</f>
        <v/>
      </c>
      <c r="C91" s="8">
        <f t="shared" si="7"/>
        <v>1.5</v>
      </c>
      <c r="D91" s="8">
        <f>IF(Calculator!E90="Faucet",Calculator!F90,0)</f>
        <v>0</v>
      </c>
      <c r="E91" s="8">
        <f t="shared" si="4"/>
        <v>0</v>
      </c>
      <c r="F91" s="8">
        <f t="shared" si="5"/>
        <v>0</v>
      </c>
      <c r="G91" s="8">
        <f t="shared" si="6"/>
        <v>0</v>
      </c>
    </row>
    <row r="92" spans="1:7" x14ac:dyDescent="0.25">
      <c r="A92" s="8" t="str">
        <f>Calculator!D91</f>
        <v/>
      </c>
      <c r="B92" s="8" t="str">
        <f>IF(Calculator!G91&gt;0,Calculator!G91,Calculator!H91)</f>
        <v/>
      </c>
      <c r="C92" s="8">
        <f t="shared" si="7"/>
        <v>1.5</v>
      </c>
      <c r="D92" s="8">
        <f>IF(Calculator!E91="Faucet",Calculator!F91,0)</f>
        <v>0</v>
      </c>
      <c r="E92" s="8">
        <f t="shared" si="4"/>
        <v>0</v>
      </c>
      <c r="F92" s="8">
        <f t="shared" si="5"/>
        <v>0</v>
      </c>
      <c r="G92" s="8">
        <f t="shared" si="6"/>
        <v>0</v>
      </c>
    </row>
    <row r="93" spans="1:7" x14ac:dyDescent="0.25">
      <c r="A93" s="8" t="str">
        <f>Calculator!D92</f>
        <v/>
      </c>
      <c r="B93" s="8" t="str">
        <f>IF(Calculator!G92&gt;0,Calculator!G92,Calculator!H92)</f>
        <v/>
      </c>
      <c r="C93" s="8">
        <f t="shared" si="7"/>
        <v>1.5</v>
      </c>
      <c r="D93" s="8">
        <f>IF(Calculator!E92="Faucet",Calculator!F92,0)</f>
        <v>0</v>
      </c>
      <c r="E93" s="8">
        <f t="shared" si="4"/>
        <v>0</v>
      </c>
      <c r="F93" s="8">
        <f t="shared" si="5"/>
        <v>0</v>
      </c>
      <c r="G93" s="8">
        <f t="shared" si="6"/>
        <v>0</v>
      </c>
    </row>
    <row r="94" spans="1:7" x14ac:dyDescent="0.25">
      <c r="A94" s="8" t="str">
        <f>Calculator!D93</f>
        <v/>
      </c>
      <c r="B94" s="8" t="str">
        <f>IF(Calculator!G93&gt;0,Calculator!G93,Calculator!H93)</f>
        <v/>
      </c>
      <c r="C94" s="8">
        <f t="shared" si="7"/>
        <v>1.5</v>
      </c>
      <c r="D94" s="8">
        <f>IF(Calculator!E93="Faucet",Calculator!F93,0)</f>
        <v>0</v>
      </c>
      <c r="E94" s="8">
        <f t="shared" si="4"/>
        <v>0</v>
      </c>
      <c r="F94" s="8">
        <f t="shared" si="5"/>
        <v>0</v>
      </c>
      <c r="G94" s="8">
        <f t="shared" si="6"/>
        <v>0</v>
      </c>
    </row>
    <row r="95" spans="1:7" x14ac:dyDescent="0.25">
      <c r="A95" s="8" t="str">
        <f>Calculator!D94</f>
        <v/>
      </c>
      <c r="B95" s="8" t="str">
        <f>IF(Calculator!G94&gt;0,Calculator!G94,Calculator!H94)</f>
        <v/>
      </c>
      <c r="C95" s="8">
        <f t="shared" si="7"/>
        <v>1.5</v>
      </c>
      <c r="D95" s="8">
        <f>IF(Calculator!E94="Faucet",Calculator!F94,0)</f>
        <v>0</v>
      </c>
      <c r="E95" s="8">
        <f t="shared" si="4"/>
        <v>0</v>
      </c>
      <c r="F95" s="8">
        <f t="shared" si="5"/>
        <v>0</v>
      </c>
      <c r="G95" s="8">
        <f t="shared" si="6"/>
        <v>0</v>
      </c>
    </row>
    <row r="96" spans="1:7" x14ac:dyDescent="0.25">
      <c r="A96" s="8" t="str">
        <f>Calculator!D95</f>
        <v/>
      </c>
      <c r="B96" s="8" t="str">
        <f>IF(Calculator!G95&gt;0,Calculator!G95,Calculator!H95)</f>
        <v/>
      </c>
      <c r="C96" s="8">
        <f t="shared" si="7"/>
        <v>1.5</v>
      </c>
      <c r="D96" s="8">
        <f>IF(Calculator!E95="Faucet",Calculator!F95,0)</f>
        <v>0</v>
      </c>
      <c r="E96" s="8">
        <f t="shared" si="4"/>
        <v>0</v>
      </c>
      <c r="F96" s="8">
        <f t="shared" si="5"/>
        <v>0</v>
      </c>
      <c r="G96" s="8">
        <f t="shared" si="6"/>
        <v>0</v>
      </c>
    </row>
    <row r="97" spans="1:7" x14ac:dyDescent="0.25">
      <c r="A97" s="8" t="str">
        <f>Calculator!D96</f>
        <v/>
      </c>
      <c r="B97" s="8" t="str">
        <f>IF(Calculator!G96&gt;0,Calculator!G96,Calculator!H96)</f>
        <v/>
      </c>
      <c r="C97" s="8">
        <f t="shared" si="7"/>
        <v>1.5</v>
      </c>
      <c r="D97" s="8">
        <f>IF(Calculator!E96="Faucet",Calculator!F96,0)</f>
        <v>0</v>
      </c>
      <c r="E97" s="8">
        <f t="shared" si="4"/>
        <v>0</v>
      </c>
      <c r="F97" s="8">
        <f t="shared" si="5"/>
        <v>0</v>
      </c>
      <c r="G97" s="8">
        <f t="shared" si="6"/>
        <v>0</v>
      </c>
    </row>
    <row r="98" spans="1:7" x14ac:dyDescent="0.25">
      <c r="A98" s="8" t="str">
        <f>Calculator!D97</f>
        <v/>
      </c>
      <c r="B98" s="8" t="str">
        <f>IF(Calculator!G97&gt;0,Calculator!G97,Calculator!H97)</f>
        <v/>
      </c>
      <c r="C98" s="8">
        <f t="shared" si="7"/>
        <v>1.5</v>
      </c>
      <c r="D98" s="8">
        <f>IF(Calculator!E97="Faucet",Calculator!F97,0)</f>
        <v>0</v>
      </c>
      <c r="E98" s="8">
        <f t="shared" si="4"/>
        <v>0</v>
      </c>
      <c r="F98" s="8">
        <f t="shared" si="5"/>
        <v>0</v>
      </c>
      <c r="G98" s="8">
        <f t="shared" si="6"/>
        <v>0</v>
      </c>
    </row>
    <row r="99" spans="1:7" x14ac:dyDescent="0.25">
      <c r="A99" s="8" t="str">
        <f>Calculator!D98</f>
        <v/>
      </c>
      <c r="B99" s="8" t="str">
        <f>IF(Calculator!G98&gt;0,Calculator!G98,Calculator!H98)</f>
        <v/>
      </c>
      <c r="C99" s="8">
        <f t="shared" si="7"/>
        <v>1.5</v>
      </c>
      <c r="D99" s="8">
        <f>IF(Calculator!E98="Faucet",Calculator!F98,0)</f>
        <v>0</v>
      </c>
      <c r="E99" s="8">
        <f t="shared" si="4"/>
        <v>0</v>
      </c>
      <c r="F99" s="8">
        <f t="shared" si="5"/>
        <v>0</v>
      </c>
      <c r="G99" s="8">
        <f t="shared" si="6"/>
        <v>0</v>
      </c>
    </row>
    <row r="100" spans="1:7" x14ac:dyDescent="0.25">
      <c r="A100" s="8" t="str">
        <f>Calculator!D99</f>
        <v/>
      </c>
      <c r="B100" s="8" t="str">
        <f>IF(Calculator!G99&gt;0,Calculator!G99,Calculator!H99)</f>
        <v/>
      </c>
      <c r="C100" s="8">
        <f t="shared" si="7"/>
        <v>1.5</v>
      </c>
      <c r="D100" s="8">
        <f>IF(Calculator!E99="Faucet",Calculator!F99,0)</f>
        <v>0</v>
      </c>
      <c r="E100" s="8">
        <f t="shared" si="4"/>
        <v>0</v>
      </c>
      <c r="F100" s="8">
        <f t="shared" si="5"/>
        <v>0</v>
      </c>
      <c r="G100" s="8">
        <f t="shared" si="6"/>
        <v>0</v>
      </c>
    </row>
    <row r="101" spans="1:7" x14ac:dyDescent="0.25">
      <c r="A101" s="8" t="str">
        <f>Calculator!D100</f>
        <v/>
      </c>
      <c r="B101" s="8" t="str">
        <f>IF(Calculator!G100&gt;0,Calculator!G100,Calculator!H100)</f>
        <v/>
      </c>
      <c r="C101" s="8">
        <f t="shared" si="7"/>
        <v>1.5</v>
      </c>
      <c r="D101" s="8">
        <f>IF(Calculator!E100="Faucet",Calculator!F100,0)</f>
        <v>0</v>
      </c>
      <c r="E101" s="8">
        <f t="shared" si="4"/>
        <v>0</v>
      </c>
      <c r="F101" s="8">
        <f t="shared" si="5"/>
        <v>0</v>
      </c>
      <c r="G101" s="8">
        <f t="shared" si="6"/>
        <v>0</v>
      </c>
    </row>
    <row r="102" spans="1:7" x14ac:dyDescent="0.25">
      <c r="A102" s="8" t="str">
        <f>Calculator!D101</f>
        <v/>
      </c>
      <c r="B102" s="8" t="str">
        <f>IF(Calculator!G101&gt;0,Calculator!G101,Calculator!H101)</f>
        <v/>
      </c>
      <c r="C102" s="8">
        <f t="shared" si="7"/>
        <v>1.5</v>
      </c>
      <c r="D102" s="8">
        <f>IF(Calculator!E101="Faucet",Calculator!F101,0)</f>
        <v>0</v>
      </c>
      <c r="E102" s="8">
        <f t="shared" si="4"/>
        <v>0</v>
      </c>
      <c r="F102" s="8">
        <f t="shared" si="5"/>
        <v>0</v>
      </c>
      <c r="G102" s="8">
        <f t="shared" si="6"/>
        <v>0</v>
      </c>
    </row>
    <row r="103" spans="1:7" x14ac:dyDescent="0.25">
      <c r="A103" s="8" t="str">
        <f>Calculator!D102</f>
        <v/>
      </c>
      <c r="B103" s="8" t="str">
        <f>IF(Calculator!G102&gt;0,Calculator!G102,Calculator!H102)</f>
        <v/>
      </c>
      <c r="C103" s="8">
        <f t="shared" si="7"/>
        <v>1.5</v>
      </c>
      <c r="D103" s="8">
        <f>IF(Calculator!E102="Faucet",Calculator!F102,0)</f>
        <v>0</v>
      </c>
      <c r="E103" s="8">
        <f t="shared" si="4"/>
        <v>0</v>
      </c>
      <c r="F103" s="8">
        <f t="shared" si="5"/>
        <v>0</v>
      </c>
      <c r="G103" s="8">
        <f t="shared" si="6"/>
        <v>0</v>
      </c>
    </row>
    <row r="104" spans="1:7" x14ac:dyDescent="0.25">
      <c r="A104" s="8" t="str">
        <f>Calculator!D103</f>
        <v/>
      </c>
      <c r="B104" s="8" t="str">
        <f>IF(Calculator!G103&gt;0,Calculator!G103,Calculator!H103)</f>
        <v/>
      </c>
      <c r="C104" s="8">
        <f t="shared" si="7"/>
        <v>1.5</v>
      </c>
      <c r="D104" s="8">
        <f>IF(Calculator!E103="Faucet",Calculator!F103,0)</f>
        <v>0</v>
      </c>
      <c r="E104" s="8">
        <f t="shared" si="4"/>
        <v>0</v>
      </c>
      <c r="F104" s="8">
        <f t="shared" si="5"/>
        <v>0</v>
      </c>
      <c r="G104" s="8">
        <f t="shared" si="6"/>
        <v>0</v>
      </c>
    </row>
    <row r="105" spans="1:7" x14ac:dyDescent="0.25">
      <c r="A105" s="8" t="str">
        <f>Calculator!D104</f>
        <v/>
      </c>
      <c r="B105" s="8" t="str">
        <f>IF(Calculator!G104&gt;0,Calculator!G104,Calculator!H104)</f>
        <v/>
      </c>
      <c r="C105" s="8">
        <f t="shared" si="7"/>
        <v>1.5</v>
      </c>
      <c r="D105" s="8">
        <f>IF(Calculator!E104="Faucet",Calculator!F104,0)</f>
        <v>0</v>
      </c>
      <c r="E105" s="8">
        <f t="shared" si="4"/>
        <v>0</v>
      </c>
      <c r="F105" s="8">
        <f t="shared" si="5"/>
        <v>0</v>
      </c>
      <c r="G105" s="8">
        <f t="shared" si="6"/>
        <v>0</v>
      </c>
    </row>
    <row r="106" spans="1:7" x14ac:dyDescent="0.25">
      <c r="A106" s="8" t="str">
        <f>Calculator!D105</f>
        <v/>
      </c>
      <c r="B106" s="8" t="str">
        <f>IF(Calculator!G105&gt;0,Calculator!G105,Calculator!H105)</f>
        <v/>
      </c>
      <c r="C106" s="8">
        <f t="shared" si="7"/>
        <v>1.5</v>
      </c>
      <c r="D106" s="8">
        <f>IF(Calculator!E105="Faucet",Calculator!F105,0)</f>
        <v>0</v>
      </c>
      <c r="E106" s="8">
        <f t="shared" si="4"/>
        <v>0</v>
      </c>
      <c r="F106" s="8">
        <f t="shared" si="5"/>
        <v>0</v>
      </c>
      <c r="G106" s="8">
        <f t="shared" si="6"/>
        <v>0</v>
      </c>
    </row>
    <row r="107" spans="1:7" x14ac:dyDescent="0.25">
      <c r="A107" s="8" t="str">
        <f>Calculator!D106</f>
        <v/>
      </c>
      <c r="B107" s="8" t="str">
        <f>IF(Calculator!G106&gt;0,Calculator!G106,Calculator!H106)</f>
        <v/>
      </c>
      <c r="C107" s="8">
        <f t="shared" si="7"/>
        <v>1.5</v>
      </c>
      <c r="D107" s="8">
        <f>IF(Calculator!E106="Faucet",Calculator!F106,0)</f>
        <v>0</v>
      </c>
      <c r="E107" s="8">
        <f t="shared" si="4"/>
        <v>0</v>
      </c>
      <c r="F107" s="8">
        <f t="shared" si="5"/>
        <v>0</v>
      </c>
      <c r="G107" s="8">
        <f t="shared" si="6"/>
        <v>0</v>
      </c>
    </row>
    <row r="108" spans="1:7" x14ac:dyDescent="0.25">
      <c r="A108" s="8" t="str">
        <f>Calculator!D107</f>
        <v/>
      </c>
      <c r="B108" s="8" t="str">
        <f>IF(Calculator!G107&gt;0,Calculator!G107,Calculator!H107)</f>
        <v/>
      </c>
      <c r="C108" s="8">
        <f t="shared" si="7"/>
        <v>1.5</v>
      </c>
      <c r="D108" s="8">
        <f>IF(Calculator!E107="Faucet",Calculator!F107,0)</f>
        <v>0</v>
      </c>
      <c r="E108" s="8">
        <f t="shared" si="4"/>
        <v>0</v>
      </c>
      <c r="F108" s="8">
        <f t="shared" si="5"/>
        <v>0</v>
      </c>
      <c r="G108" s="8">
        <f t="shared" si="6"/>
        <v>0</v>
      </c>
    </row>
    <row r="109" spans="1:7" x14ac:dyDescent="0.25">
      <c r="A109" s="8" t="str">
        <f>Calculator!D108</f>
        <v/>
      </c>
      <c r="B109" s="8" t="str">
        <f>IF(Calculator!G108&gt;0,Calculator!G108,Calculator!H108)</f>
        <v/>
      </c>
      <c r="C109" s="8">
        <f t="shared" si="7"/>
        <v>1.5</v>
      </c>
      <c r="D109" s="8">
        <f>IF(Calculator!E108="Faucet",Calculator!F108,0)</f>
        <v>0</v>
      </c>
      <c r="E109" s="8">
        <f t="shared" si="4"/>
        <v>0</v>
      </c>
      <c r="F109" s="8">
        <f t="shared" si="5"/>
        <v>0</v>
      </c>
      <c r="G109" s="8">
        <f t="shared" si="6"/>
        <v>0</v>
      </c>
    </row>
    <row r="110" spans="1:7" x14ac:dyDescent="0.25">
      <c r="A110" s="8" t="str">
        <f>Calculator!D109</f>
        <v/>
      </c>
      <c r="B110" s="8" t="str">
        <f>IF(Calculator!G109&gt;0,Calculator!G109,Calculator!H109)</f>
        <v/>
      </c>
      <c r="C110" s="8">
        <f t="shared" si="7"/>
        <v>1.5</v>
      </c>
      <c r="D110" s="8">
        <f>IF(Calculator!E109="Faucet",Calculator!F109,0)</f>
        <v>0</v>
      </c>
      <c r="E110" s="8">
        <f t="shared" si="4"/>
        <v>0</v>
      </c>
      <c r="F110" s="8">
        <f t="shared" si="5"/>
        <v>0</v>
      </c>
      <c r="G110" s="8">
        <f t="shared" si="6"/>
        <v>0</v>
      </c>
    </row>
    <row r="111" spans="1:7" x14ac:dyDescent="0.25">
      <c r="A111" s="8" t="str">
        <f>Calculator!D110</f>
        <v/>
      </c>
      <c r="B111" s="8" t="str">
        <f>IF(Calculator!G110&gt;0,Calculator!G110,Calculator!H110)</f>
        <v/>
      </c>
      <c r="C111" s="8">
        <f t="shared" si="7"/>
        <v>1.5</v>
      </c>
      <c r="D111" s="8">
        <f>IF(Calculator!E110="Faucet",Calculator!F110,0)</f>
        <v>0</v>
      </c>
      <c r="E111" s="8">
        <f t="shared" si="4"/>
        <v>0</v>
      </c>
      <c r="F111" s="8">
        <f t="shared" si="5"/>
        <v>0</v>
      </c>
      <c r="G111" s="8">
        <f t="shared" si="6"/>
        <v>0</v>
      </c>
    </row>
    <row r="112" spans="1:7" x14ac:dyDescent="0.25">
      <c r="A112" s="8" t="str">
        <f>Calculator!D111</f>
        <v/>
      </c>
      <c r="B112" s="8" t="str">
        <f>IF(Calculator!G111&gt;0,Calculator!G111,Calculator!H111)</f>
        <v/>
      </c>
      <c r="C112" s="8">
        <f t="shared" si="7"/>
        <v>1.5</v>
      </c>
      <c r="D112" s="8">
        <f>IF(Calculator!E111="Faucet",Calculator!F111,0)</f>
        <v>0</v>
      </c>
      <c r="E112" s="8">
        <f t="shared" si="4"/>
        <v>0</v>
      </c>
      <c r="F112" s="8">
        <f t="shared" si="5"/>
        <v>0</v>
      </c>
      <c r="G112" s="8">
        <f t="shared" si="6"/>
        <v>0</v>
      </c>
    </row>
    <row r="113" spans="1:7" x14ac:dyDescent="0.25">
      <c r="A113" s="8" t="str">
        <f>Calculator!D112</f>
        <v/>
      </c>
      <c r="B113" s="8" t="str">
        <f>IF(Calculator!G112&gt;0,Calculator!G112,Calculator!H112)</f>
        <v/>
      </c>
      <c r="C113" s="8">
        <f t="shared" si="7"/>
        <v>1.5</v>
      </c>
      <c r="D113" s="8">
        <f>IF(Calculator!E112="Faucet",Calculator!F112,0)</f>
        <v>0</v>
      </c>
      <c r="E113" s="8">
        <f t="shared" si="4"/>
        <v>0</v>
      </c>
      <c r="F113" s="8">
        <f t="shared" si="5"/>
        <v>0</v>
      </c>
      <c r="G113" s="8">
        <f t="shared" si="6"/>
        <v>0</v>
      </c>
    </row>
    <row r="114" spans="1:7" x14ac:dyDescent="0.25">
      <c r="A114" s="8" t="str">
        <f>Calculator!D113</f>
        <v/>
      </c>
      <c r="B114" s="8" t="str">
        <f>IF(Calculator!G113&gt;0,Calculator!G113,Calculator!H113)</f>
        <v/>
      </c>
      <c r="C114" s="8">
        <f t="shared" si="7"/>
        <v>1.5</v>
      </c>
      <c r="D114" s="8">
        <f>IF(Calculator!E113="Faucet",Calculator!F113,0)</f>
        <v>0</v>
      </c>
      <c r="E114" s="8">
        <f t="shared" si="4"/>
        <v>0</v>
      </c>
      <c r="F114" s="8">
        <f t="shared" si="5"/>
        <v>0</v>
      </c>
      <c r="G114" s="8">
        <f t="shared" si="6"/>
        <v>0</v>
      </c>
    </row>
    <row r="115" spans="1:7" x14ac:dyDescent="0.25">
      <c r="A115" s="8" t="str">
        <f>Calculator!D114</f>
        <v/>
      </c>
      <c r="B115" s="8" t="str">
        <f>IF(Calculator!G114&gt;0,Calculator!G114,Calculator!H114)</f>
        <v/>
      </c>
      <c r="C115" s="8">
        <f t="shared" si="7"/>
        <v>1.5</v>
      </c>
      <c r="D115" s="8">
        <f>IF(Calculator!E114="Faucet",Calculator!F114,0)</f>
        <v>0</v>
      </c>
      <c r="E115" s="8">
        <f t="shared" si="4"/>
        <v>0</v>
      </c>
      <c r="F115" s="8">
        <f t="shared" si="5"/>
        <v>0</v>
      </c>
      <c r="G115" s="8">
        <f t="shared" si="6"/>
        <v>0</v>
      </c>
    </row>
    <row r="116" spans="1:7" x14ac:dyDescent="0.25">
      <c r="A116" s="8" t="str">
        <f>Calculator!D115</f>
        <v/>
      </c>
      <c r="B116" s="8" t="str">
        <f>IF(Calculator!G115&gt;0,Calculator!G115,Calculator!H115)</f>
        <v/>
      </c>
      <c r="C116" s="8">
        <f t="shared" si="7"/>
        <v>1.5</v>
      </c>
      <c r="D116" s="8">
        <f>IF(Calculator!E115="Faucet",Calculator!F115,0)</f>
        <v>0</v>
      </c>
      <c r="E116" s="8">
        <f t="shared" si="4"/>
        <v>0</v>
      </c>
      <c r="F116" s="8">
        <f t="shared" si="5"/>
        <v>0</v>
      </c>
      <c r="G116" s="8">
        <f t="shared" si="6"/>
        <v>0</v>
      </c>
    </row>
    <row r="117" spans="1:7" x14ac:dyDescent="0.25">
      <c r="A117" s="8" t="str">
        <f>Calculator!D116</f>
        <v/>
      </c>
      <c r="B117" s="8" t="str">
        <f>IF(Calculator!G116&gt;0,Calculator!G116,Calculator!H116)</f>
        <v/>
      </c>
      <c r="C117" s="8">
        <f t="shared" si="7"/>
        <v>1.5</v>
      </c>
      <c r="D117" s="8">
        <f>IF(Calculator!E116="Faucet",Calculator!F116,0)</f>
        <v>0</v>
      </c>
      <c r="E117" s="8">
        <f t="shared" si="4"/>
        <v>0</v>
      </c>
      <c r="F117" s="8">
        <f t="shared" si="5"/>
        <v>0</v>
      </c>
      <c r="G117" s="8">
        <f t="shared" si="6"/>
        <v>0</v>
      </c>
    </row>
    <row r="118" spans="1:7" x14ac:dyDescent="0.25">
      <c r="A118" s="8" t="str">
        <f>Calculator!D117</f>
        <v/>
      </c>
      <c r="B118" s="8" t="str">
        <f>IF(Calculator!G117&gt;0,Calculator!G117,Calculator!H117)</f>
        <v/>
      </c>
      <c r="C118" s="8">
        <f t="shared" si="7"/>
        <v>1.5</v>
      </c>
      <c r="D118" s="8">
        <f>IF(Calculator!E117="Faucet",Calculator!F117,0)</f>
        <v>0</v>
      </c>
      <c r="E118" s="8">
        <f t="shared" si="4"/>
        <v>0</v>
      </c>
      <c r="F118" s="8">
        <f t="shared" si="5"/>
        <v>0</v>
      </c>
      <c r="G118" s="8">
        <f t="shared" si="6"/>
        <v>0</v>
      </c>
    </row>
    <row r="119" spans="1:7" x14ac:dyDescent="0.25">
      <c r="A119" s="8" t="str">
        <f>Calculator!D118</f>
        <v/>
      </c>
      <c r="B119" s="8" t="str">
        <f>IF(Calculator!G118&gt;0,Calculator!G118,Calculator!H118)</f>
        <v/>
      </c>
      <c r="C119" s="8">
        <f t="shared" si="7"/>
        <v>1.5</v>
      </c>
      <c r="D119" s="8">
        <f>IF(Calculator!E118="Faucet",Calculator!F118,0)</f>
        <v>0</v>
      </c>
      <c r="E119" s="8">
        <f t="shared" si="4"/>
        <v>0</v>
      </c>
      <c r="F119" s="8">
        <f t="shared" si="5"/>
        <v>0</v>
      </c>
      <c r="G119" s="8">
        <f t="shared" si="6"/>
        <v>0</v>
      </c>
    </row>
    <row r="120" spans="1:7" x14ac:dyDescent="0.25">
      <c r="A120" s="8" t="str">
        <f>Calculator!D119</f>
        <v/>
      </c>
      <c r="B120" s="8" t="str">
        <f>IF(Calculator!G119&gt;0,Calculator!G119,Calculator!H119)</f>
        <v/>
      </c>
      <c r="C120" s="8">
        <f t="shared" si="7"/>
        <v>1.5</v>
      </c>
      <c r="D120" s="8">
        <f>IF(Calculator!E119="Faucet",Calculator!F119,0)</f>
        <v>0</v>
      </c>
      <c r="E120" s="8">
        <f t="shared" si="4"/>
        <v>0</v>
      </c>
      <c r="F120" s="8">
        <f t="shared" si="5"/>
        <v>0</v>
      </c>
      <c r="G120" s="8">
        <f t="shared" si="6"/>
        <v>0</v>
      </c>
    </row>
    <row r="121" spans="1:7" x14ac:dyDescent="0.25">
      <c r="A121" s="8" t="str">
        <f>Calculator!D120</f>
        <v/>
      </c>
      <c r="B121" s="8" t="str">
        <f>IF(Calculator!G120&gt;0,Calculator!G120,Calculator!H120)</f>
        <v/>
      </c>
      <c r="C121" s="8">
        <f t="shared" si="7"/>
        <v>1.5</v>
      </c>
      <c r="D121" s="8">
        <f>IF(Calculator!E120="Faucet",Calculator!F120,0)</f>
        <v>0</v>
      </c>
      <c r="E121" s="8">
        <f t="shared" si="4"/>
        <v>0</v>
      </c>
      <c r="F121" s="8">
        <f t="shared" si="5"/>
        <v>0</v>
      </c>
      <c r="G121" s="8">
        <f t="shared" si="6"/>
        <v>0</v>
      </c>
    </row>
    <row r="122" spans="1:7" x14ac:dyDescent="0.25">
      <c r="A122" s="8" t="str">
        <f>Calculator!D121</f>
        <v/>
      </c>
      <c r="B122" s="8" t="str">
        <f>IF(Calculator!G121&gt;0,Calculator!G121,Calculator!H121)</f>
        <v/>
      </c>
      <c r="C122" s="8">
        <f t="shared" si="7"/>
        <v>1.5</v>
      </c>
      <c r="D122" s="8">
        <f>IF(Calculator!E121="Faucet",Calculator!F121,0)</f>
        <v>0</v>
      </c>
      <c r="E122" s="8">
        <f t="shared" si="4"/>
        <v>0</v>
      </c>
      <c r="F122" s="8">
        <f t="shared" si="5"/>
        <v>0</v>
      </c>
      <c r="G122" s="8">
        <f t="shared" si="6"/>
        <v>0</v>
      </c>
    </row>
    <row r="123" spans="1:7" x14ac:dyDescent="0.25">
      <c r="A123" s="8" t="str">
        <f>Calculator!D122</f>
        <v/>
      </c>
      <c r="B123" s="8" t="str">
        <f>IF(Calculator!G122&gt;0,Calculator!G122,Calculator!H122)</f>
        <v/>
      </c>
      <c r="C123" s="8">
        <f t="shared" si="7"/>
        <v>1.5</v>
      </c>
      <c r="D123" s="8">
        <f>IF(Calculator!E122="Faucet",Calculator!F122,0)</f>
        <v>0</v>
      </c>
      <c r="E123" s="8">
        <f t="shared" si="4"/>
        <v>0</v>
      </c>
      <c r="F123" s="8">
        <f t="shared" si="5"/>
        <v>0</v>
      </c>
      <c r="G123" s="8">
        <f t="shared" si="6"/>
        <v>0</v>
      </c>
    </row>
    <row r="124" spans="1:7" x14ac:dyDescent="0.25">
      <c r="A124" s="8" t="str">
        <f>Calculator!D123</f>
        <v/>
      </c>
      <c r="B124" s="8" t="str">
        <f>IF(Calculator!G123&gt;0,Calculator!G123,Calculator!H123)</f>
        <v/>
      </c>
      <c r="C124" s="8">
        <f t="shared" si="7"/>
        <v>1.5</v>
      </c>
      <c r="D124" s="8">
        <f>IF(Calculator!E123="Faucet",Calculator!F123,0)</f>
        <v>0</v>
      </c>
      <c r="E124" s="8">
        <f t="shared" si="4"/>
        <v>0</v>
      </c>
      <c r="F124" s="8">
        <f t="shared" si="5"/>
        <v>0</v>
      </c>
      <c r="G124" s="8">
        <f t="shared" si="6"/>
        <v>0</v>
      </c>
    </row>
    <row r="125" spans="1:7" x14ac:dyDescent="0.25">
      <c r="A125" s="8" t="str">
        <f>Calculator!D124</f>
        <v/>
      </c>
      <c r="B125" s="8" t="str">
        <f>IF(Calculator!G124&gt;0,Calculator!G124,Calculator!H124)</f>
        <v/>
      </c>
      <c r="C125" s="8">
        <f t="shared" si="7"/>
        <v>1.5</v>
      </c>
      <c r="D125" s="8">
        <f>IF(Calculator!E124="Faucet",Calculator!F124,0)</f>
        <v>0</v>
      </c>
      <c r="E125" s="8">
        <f t="shared" si="4"/>
        <v>0</v>
      </c>
      <c r="F125" s="8">
        <f t="shared" si="5"/>
        <v>0</v>
      </c>
      <c r="G125" s="8">
        <f t="shared" si="6"/>
        <v>0</v>
      </c>
    </row>
    <row r="126" spans="1:7" x14ac:dyDescent="0.25">
      <c r="A126" s="8" t="str">
        <f>Calculator!D125</f>
        <v/>
      </c>
      <c r="B126" s="8" t="str">
        <f>IF(Calculator!G125&gt;0,Calculator!G125,Calculator!H125)</f>
        <v/>
      </c>
      <c r="C126" s="8">
        <f t="shared" si="7"/>
        <v>1.5</v>
      </c>
      <c r="D126" s="8">
        <f>IF(Calculator!E125="Faucet",Calculator!F125,0)</f>
        <v>0</v>
      </c>
      <c r="E126" s="8">
        <f t="shared" si="4"/>
        <v>0</v>
      </c>
      <c r="F126" s="8">
        <f t="shared" si="5"/>
        <v>0</v>
      </c>
      <c r="G126" s="8">
        <f t="shared" si="6"/>
        <v>0</v>
      </c>
    </row>
    <row r="127" spans="1:7" x14ac:dyDescent="0.25">
      <c r="A127" s="8" t="str">
        <f>Calculator!D126</f>
        <v/>
      </c>
      <c r="B127" s="8" t="str">
        <f>IF(Calculator!G126&gt;0,Calculator!G126,Calculator!H126)</f>
        <v/>
      </c>
      <c r="C127" s="8">
        <f t="shared" si="7"/>
        <v>1.5</v>
      </c>
      <c r="D127" s="8">
        <f>IF(Calculator!E126="Faucet",Calculator!F126,0)</f>
        <v>0</v>
      </c>
      <c r="E127" s="8">
        <f t="shared" si="4"/>
        <v>0</v>
      </c>
      <c r="F127" s="8">
        <f t="shared" si="5"/>
        <v>0</v>
      </c>
      <c r="G127" s="8">
        <f t="shared" si="6"/>
        <v>0</v>
      </c>
    </row>
    <row r="128" spans="1:7" x14ac:dyDescent="0.25">
      <c r="A128" s="8" t="str">
        <f>Calculator!D127</f>
        <v/>
      </c>
      <c r="B128" s="8" t="str">
        <f>IF(Calculator!G127&gt;0,Calculator!G127,Calculator!H127)</f>
        <v/>
      </c>
      <c r="C128" s="8">
        <f t="shared" si="7"/>
        <v>1.5</v>
      </c>
      <c r="D128" s="8">
        <f>IF(Calculator!E127="Faucet",Calculator!F127,0)</f>
        <v>0</v>
      </c>
      <c r="E128" s="8">
        <f t="shared" si="4"/>
        <v>0</v>
      </c>
      <c r="F128" s="8">
        <f t="shared" si="5"/>
        <v>0</v>
      </c>
      <c r="G128" s="8">
        <f t="shared" si="6"/>
        <v>0</v>
      </c>
    </row>
    <row r="129" spans="1:7" x14ac:dyDescent="0.25">
      <c r="A129" s="8" t="str">
        <f>Calculator!D128</f>
        <v/>
      </c>
      <c r="B129" s="8" t="str">
        <f>IF(Calculator!G128&gt;0,Calculator!G128,Calculator!H128)</f>
        <v/>
      </c>
      <c r="C129" s="8">
        <f t="shared" si="7"/>
        <v>1.5</v>
      </c>
      <c r="D129" s="8">
        <f>IF(Calculator!E128="Faucet",Calculator!F128,0)</f>
        <v>0</v>
      </c>
      <c r="E129" s="8">
        <f t="shared" si="4"/>
        <v>0</v>
      </c>
      <c r="F129" s="8">
        <f t="shared" si="5"/>
        <v>0</v>
      </c>
      <c r="G129" s="8">
        <f t="shared" si="6"/>
        <v>0</v>
      </c>
    </row>
    <row r="130" spans="1:7" x14ac:dyDescent="0.25">
      <c r="A130" s="8" t="str">
        <f>Calculator!D129</f>
        <v/>
      </c>
      <c r="B130" s="8" t="str">
        <f>IF(Calculator!G129&gt;0,Calculator!G129,Calculator!H129)</f>
        <v/>
      </c>
      <c r="C130" s="8">
        <f t="shared" si="7"/>
        <v>1.5</v>
      </c>
      <c r="D130" s="8">
        <f>IF(Calculator!E129="Faucet",Calculator!F129,0)</f>
        <v>0</v>
      </c>
      <c r="E130" s="8">
        <f t="shared" si="4"/>
        <v>0</v>
      </c>
      <c r="F130" s="8">
        <f t="shared" si="5"/>
        <v>0</v>
      </c>
      <c r="G130" s="8">
        <f t="shared" si="6"/>
        <v>0</v>
      </c>
    </row>
    <row r="131" spans="1:7" x14ac:dyDescent="0.25">
      <c r="A131" s="8" t="str">
        <f>Calculator!D130</f>
        <v/>
      </c>
      <c r="B131" s="8" t="str">
        <f>IF(Calculator!G130&gt;0,Calculator!G130,Calculator!H130)</f>
        <v/>
      </c>
      <c r="C131" s="8">
        <f t="shared" si="7"/>
        <v>1.5</v>
      </c>
      <c r="D131" s="8">
        <f>IF(Calculator!E130="Faucet",Calculator!F130,0)</f>
        <v>0</v>
      </c>
      <c r="E131" s="8">
        <f t="shared" si="4"/>
        <v>0</v>
      </c>
      <c r="F131" s="8">
        <f t="shared" si="5"/>
        <v>0</v>
      </c>
      <c r="G131" s="8">
        <f t="shared" si="6"/>
        <v>0</v>
      </c>
    </row>
    <row r="132" spans="1:7" x14ac:dyDescent="0.25">
      <c r="A132" s="8" t="str">
        <f>Calculator!D131</f>
        <v/>
      </c>
      <c r="B132" s="8" t="str">
        <f>IF(Calculator!G131&gt;0,Calculator!G131,Calculator!H131)</f>
        <v/>
      </c>
      <c r="C132" s="8">
        <f t="shared" si="7"/>
        <v>1.5</v>
      </c>
      <c r="D132" s="8">
        <f>IF(Calculator!E131="Faucet",Calculator!F131,0)</f>
        <v>0</v>
      </c>
      <c r="E132" s="8">
        <f t="shared" si="4"/>
        <v>0</v>
      </c>
      <c r="F132" s="8">
        <f t="shared" si="5"/>
        <v>0</v>
      </c>
      <c r="G132" s="8">
        <f t="shared" si="6"/>
        <v>0</v>
      </c>
    </row>
    <row r="133" spans="1:7" x14ac:dyDescent="0.25">
      <c r="A133" s="8" t="str">
        <f>Calculator!D132</f>
        <v/>
      </c>
      <c r="B133" s="8" t="str">
        <f>IF(Calculator!G132&gt;0,Calculator!G132,Calculator!H132)</f>
        <v/>
      </c>
      <c r="C133" s="8">
        <f t="shared" si="7"/>
        <v>1.5</v>
      </c>
      <c r="D133" s="8">
        <f>IF(Calculator!E132="Faucet",Calculator!F132,0)</f>
        <v>0</v>
      </c>
      <c r="E133" s="8">
        <f t="shared" si="4"/>
        <v>0</v>
      </c>
      <c r="F133" s="8">
        <f t="shared" si="5"/>
        <v>0</v>
      </c>
      <c r="G133" s="8">
        <f t="shared" si="6"/>
        <v>0</v>
      </c>
    </row>
    <row r="134" spans="1:7" x14ac:dyDescent="0.25">
      <c r="A134" s="8" t="str">
        <f>Calculator!D133</f>
        <v/>
      </c>
      <c r="B134" s="8" t="str">
        <f>IF(Calculator!G133&gt;0,Calculator!G133,Calculator!H133)</f>
        <v/>
      </c>
      <c r="C134" s="8">
        <f t="shared" si="7"/>
        <v>1.5</v>
      </c>
      <c r="D134" s="8">
        <f>IF(Calculator!E133="Faucet",Calculator!F133,0)</f>
        <v>0</v>
      </c>
      <c r="E134" s="8">
        <f t="shared" si="4"/>
        <v>0</v>
      </c>
      <c r="F134" s="8">
        <f t="shared" si="5"/>
        <v>0</v>
      </c>
      <c r="G134" s="8">
        <f t="shared" si="6"/>
        <v>0</v>
      </c>
    </row>
    <row r="135" spans="1:7" x14ac:dyDescent="0.25">
      <c r="A135" s="8" t="str">
        <f>Calculator!D134</f>
        <v/>
      </c>
      <c r="B135" s="8" t="str">
        <f>IF(Calculator!G134&gt;0,Calculator!G134,Calculator!H134)</f>
        <v/>
      </c>
      <c r="C135" s="8">
        <f t="shared" si="7"/>
        <v>1.5</v>
      </c>
      <c r="D135" s="8">
        <f>IF(Calculator!E134="Faucet",Calculator!F134,0)</f>
        <v>0</v>
      </c>
      <c r="E135" s="8">
        <f t="shared" si="4"/>
        <v>0</v>
      </c>
      <c r="F135" s="8">
        <f t="shared" si="5"/>
        <v>0</v>
      </c>
      <c r="G135" s="8">
        <f t="shared" si="6"/>
        <v>0</v>
      </c>
    </row>
    <row r="136" spans="1:7" x14ac:dyDescent="0.25">
      <c r="A136" s="8" t="str">
        <f>Calculator!D135</f>
        <v/>
      </c>
      <c r="B136" s="8" t="str">
        <f>IF(Calculator!G135&gt;0,Calculator!G135,Calculator!H135)</f>
        <v/>
      </c>
      <c r="C136" s="8">
        <f t="shared" si="7"/>
        <v>1.5</v>
      </c>
      <c r="D136" s="8">
        <f>IF(Calculator!E135="Faucet",Calculator!F135,0)</f>
        <v>0</v>
      </c>
      <c r="E136" s="8">
        <f t="shared" si="4"/>
        <v>0</v>
      </c>
      <c r="F136" s="8">
        <f t="shared" si="5"/>
        <v>0</v>
      </c>
      <c r="G136" s="8">
        <f t="shared" si="6"/>
        <v>0</v>
      </c>
    </row>
    <row r="137" spans="1:7" x14ac:dyDescent="0.25">
      <c r="A137" s="8" t="str">
        <f>Calculator!D136</f>
        <v/>
      </c>
      <c r="B137" s="8" t="str">
        <f>IF(Calculator!G136&gt;0,Calculator!G136,Calculator!H136)</f>
        <v/>
      </c>
      <c r="C137" s="8">
        <f t="shared" si="7"/>
        <v>1.5</v>
      </c>
      <c r="D137" s="8">
        <f>IF(Calculator!E136="Faucet",Calculator!F136,0)</f>
        <v>0</v>
      </c>
      <c r="E137" s="8">
        <f t="shared" si="4"/>
        <v>0</v>
      </c>
      <c r="F137" s="8">
        <f t="shared" si="5"/>
        <v>0</v>
      </c>
      <c r="G137" s="8">
        <f t="shared" si="6"/>
        <v>0</v>
      </c>
    </row>
    <row r="138" spans="1:7" x14ac:dyDescent="0.25">
      <c r="A138" s="8" t="str">
        <f>Calculator!D137</f>
        <v/>
      </c>
      <c r="B138" s="8" t="str">
        <f>IF(Calculator!G137&gt;0,Calculator!G137,Calculator!H137)</f>
        <v/>
      </c>
      <c r="C138" s="8">
        <f t="shared" si="7"/>
        <v>1.5</v>
      </c>
      <c r="D138" s="8">
        <f>IF(Calculator!E137="Faucet",Calculator!F137,0)</f>
        <v>0</v>
      </c>
      <c r="E138" s="8">
        <f t="shared" si="4"/>
        <v>0</v>
      </c>
      <c r="F138" s="8">
        <f t="shared" si="5"/>
        <v>0</v>
      </c>
      <c r="G138" s="8">
        <f t="shared" si="6"/>
        <v>0</v>
      </c>
    </row>
    <row r="139" spans="1:7" x14ac:dyDescent="0.25">
      <c r="A139" s="8" t="str">
        <f>Calculator!D138</f>
        <v/>
      </c>
      <c r="B139" s="8" t="str">
        <f>IF(Calculator!G138&gt;0,Calculator!G138,Calculator!H138)</f>
        <v/>
      </c>
      <c r="C139" s="8">
        <f t="shared" si="7"/>
        <v>1.5</v>
      </c>
      <c r="D139" s="8">
        <f>IF(Calculator!E138="Faucet",Calculator!F138,0)</f>
        <v>0</v>
      </c>
      <c r="E139" s="8">
        <f t="shared" si="4"/>
        <v>0</v>
      </c>
      <c r="F139" s="8">
        <f t="shared" si="5"/>
        <v>0</v>
      </c>
      <c r="G139" s="8">
        <f t="shared" si="6"/>
        <v>0</v>
      </c>
    </row>
    <row r="140" spans="1:7" x14ac:dyDescent="0.25">
      <c r="A140" s="8" t="str">
        <f>Calculator!D139</f>
        <v/>
      </c>
      <c r="B140" s="8" t="str">
        <f>IF(Calculator!G139&gt;0,Calculator!G139,Calculator!H139)</f>
        <v/>
      </c>
      <c r="C140" s="8">
        <f t="shared" si="7"/>
        <v>1.5</v>
      </c>
      <c r="D140" s="8">
        <f>IF(Calculator!E139="Faucet",Calculator!F139,0)</f>
        <v>0</v>
      </c>
      <c r="E140" s="8">
        <f t="shared" si="4"/>
        <v>0</v>
      </c>
      <c r="F140" s="8">
        <f t="shared" si="5"/>
        <v>0</v>
      </c>
      <c r="G140" s="8">
        <f t="shared" si="6"/>
        <v>0</v>
      </c>
    </row>
    <row r="141" spans="1:7" x14ac:dyDescent="0.25">
      <c r="A141" s="8" t="str">
        <f>Calculator!D140</f>
        <v/>
      </c>
      <c r="B141" s="8" t="str">
        <f>IF(Calculator!G140&gt;0,Calculator!G140,Calculator!H140)</f>
        <v/>
      </c>
      <c r="C141" s="8">
        <f t="shared" si="7"/>
        <v>1.5</v>
      </c>
      <c r="D141" s="8">
        <f>IF(Calculator!E140="Faucet",Calculator!F140,0)</f>
        <v>0</v>
      </c>
      <c r="E141" s="8">
        <f t="shared" si="4"/>
        <v>0</v>
      </c>
      <c r="F141" s="8">
        <f t="shared" si="5"/>
        <v>0</v>
      </c>
      <c r="G141" s="8">
        <f t="shared" si="6"/>
        <v>0</v>
      </c>
    </row>
    <row r="142" spans="1:7" x14ac:dyDescent="0.25">
      <c r="A142" s="8" t="str">
        <f>Calculator!D141</f>
        <v/>
      </c>
      <c r="B142" s="8" t="str">
        <f>IF(Calculator!G141&gt;0,Calculator!G141,Calculator!H141)</f>
        <v/>
      </c>
      <c r="C142" s="8">
        <f t="shared" si="7"/>
        <v>1.5</v>
      </c>
      <c r="D142" s="8">
        <f>IF(Calculator!E141="Faucet",Calculator!F141,0)</f>
        <v>0</v>
      </c>
      <c r="E142" s="8">
        <f t="shared" si="4"/>
        <v>0</v>
      </c>
      <c r="F142" s="8">
        <f t="shared" si="5"/>
        <v>0</v>
      </c>
      <c r="G142" s="8">
        <f t="shared" si="6"/>
        <v>0</v>
      </c>
    </row>
    <row r="143" spans="1:7" x14ac:dyDescent="0.25">
      <c r="A143" s="8" t="str">
        <f>Calculator!D142</f>
        <v/>
      </c>
      <c r="B143" s="8" t="str">
        <f>IF(Calculator!G142&gt;0,Calculator!G142,Calculator!H142)</f>
        <v/>
      </c>
      <c r="C143" s="8">
        <f t="shared" si="7"/>
        <v>1.5</v>
      </c>
      <c r="D143" s="8">
        <f>IF(Calculator!E142="Faucet",Calculator!F142,0)</f>
        <v>0</v>
      </c>
      <c r="E143" s="8">
        <f t="shared" si="4"/>
        <v>0</v>
      </c>
      <c r="F143" s="8">
        <f t="shared" si="5"/>
        <v>0</v>
      </c>
      <c r="G143" s="8">
        <f t="shared" si="6"/>
        <v>0</v>
      </c>
    </row>
    <row r="144" spans="1:7" x14ac:dyDescent="0.25">
      <c r="A144" s="8" t="str">
        <f>Calculator!D143</f>
        <v/>
      </c>
      <c r="B144" s="8" t="str">
        <f>IF(Calculator!G143&gt;0,Calculator!G143,Calculator!H143)</f>
        <v/>
      </c>
      <c r="C144" s="8">
        <f t="shared" si="7"/>
        <v>1.5</v>
      </c>
      <c r="D144" s="8">
        <f>IF(Calculator!E143="Faucet",Calculator!F143,0)</f>
        <v>0</v>
      </c>
      <c r="E144" s="8">
        <f t="shared" ref="E144:E207" si="8">IFERROR($B$9*NO_EMP*OP_DAYS/$B$12,0)</f>
        <v>0</v>
      </c>
      <c r="F144" s="8">
        <f t="shared" ref="F144:F207" si="9">IFERROR(B144*C144*D144*E144/GALPERM3,0)</f>
        <v>0</v>
      </c>
      <c r="G144" s="8">
        <f t="shared" ref="G144:G207" si="10">C144*D144*E144/GALPERM3</f>
        <v>0</v>
      </c>
    </row>
    <row r="145" spans="1:7" x14ac:dyDescent="0.25">
      <c r="A145" s="8" t="str">
        <f>Calculator!D144</f>
        <v/>
      </c>
      <c r="B145" s="8" t="str">
        <f>IF(Calculator!G144&gt;0,Calculator!G144,Calculator!H144)</f>
        <v/>
      </c>
      <c r="C145" s="8">
        <f t="shared" ref="C145:C208" si="11">$B$8</f>
        <v>1.5</v>
      </c>
      <c r="D145" s="8">
        <f>IF(Calculator!E144="Faucet",Calculator!F144,0)</f>
        <v>0</v>
      </c>
      <c r="E145" s="8">
        <f t="shared" si="8"/>
        <v>0</v>
      </c>
      <c r="F145" s="8">
        <f t="shared" si="9"/>
        <v>0</v>
      </c>
      <c r="G145" s="8">
        <f t="shared" si="10"/>
        <v>0</v>
      </c>
    </row>
    <row r="146" spans="1:7" x14ac:dyDescent="0.25">
      <c r="A146" s="8" t="str">
        <f>Calculator!D145</f>
        <v/>
      </c>
      <c r="B146" s="8" t="str">
        <f>IF(Calculator!G145&gt;0,Calculator!G145,Calculator!H145)</f>
        <v/>
      </c>
      <c r="C146" s="8">
        <f t="shared" si="11"/>
        <v>1.5</v>
      </c>
      <c r="D146" s="8">
        <f>IF(Calculator!E145="Faucet",Calculator!F145,0)</f>
        <v>0</v>
      </c>
      <c r="E146" s="8">
        <f t="shared" si="8"/>
        <v>0</v>
      </c>
      <c r="F146" s="8">
        <f t="shared" si="9"/>
        <v>0</v>
      </c>
      <c r="G146" s="8">
        <f t="shared" si="10"/>
        <v>0</v>
      </c>
    </row>
    <row r="147" spans="1:7" x14ac:dyDescent="0.25">
      <c r="A147" s="8" t="str">
        <f>Calculator!D146</f>
        <v/>
      </c>
      <c r="B147" s="8" t="str">
        <f>IF(Calculator!G146&gt;0,Calculator!G146,Calculator!H146)</f>
        <v/>
      </c>
      <c r="C147" s="8">
        <f t="shared" si="11"/>
        <v>1.5</v>
      </c>
      <c r="D147" s="8">
        <f>IF(Calculator!E146="Faucet",Calculator!F146,0)</f>
        <v>0</v>
      </c>
      <c r="E147" s="8">
        <f t="shared" si="8"/>
        <v>0</v>
      </c>
      <c r="F147" s="8">
        <f t="shared" si="9"/>
        <v>0</v>
      </c>
      <c r="G147" s="8">
        <f t="shared" si="10"/>
        <v>0</v>
      </c>
    </row>
    <row r="148" spans="1:7" x14ac:dyDescent="0.25">
      <c r="A148" s="8" t="str">
        <f>Calculator!D147</f>
        <v/>
      </c>
      <c r="B148" s="8" t="str">
        <f>IF(Calculator!G147&gt;0,Calculator!G147,Calculator!H147)</f>
        <v/>
      </c>
      <c r="C148" s="8">
        <f t="shared" si="11"/>
        <v>1.5</v>
      </c>
      <c r="D148" s="8">
        <f>IF(Calculator!E147="Faucet",Calculator!F147,0)</f>
        <v>0</v>
      </c>
      <c r="E148" s="8">
        <f t="shared" si="8"/>
        <v>0</v>
      </c>
      <c r="F148" s="8">
        <f t="shared" si="9"/>
        <v>0</v>
      </c>
      <c r="G148" s="8">
        <f t="shared" si="10"/>
        <v>0</v>
      </c>
    </row>
    <row r="149" spans="1:7" x14ac:dyDescent="0.25">
      <c r="A149" s="8" t="str">
        <f>Calculator!D148</f>
        <v/>
      </c>
      <c r="B149" s="8" t="str">
        <f>IF(Calculator!G148&gt;0,Calculator!G148,Calculator!H148)</f>
        <v/>
      </c>
      <c r="C149" s="8">
        <f t="shared" si="11"/>
        <v>1.5</v>
      </c>
      <c r="D149" s="8">
        <f>IF(Calculator!E148="Faucet",Calculator!F148,0)</f>
        <v>0</v>
      </c>
      <c r="E149" s="8">
        <f t="shared" si="8"/>
        <v>0</v>
      </c>
      <c r="F149" s="8">
        <f t="shared" si="9"/>
        <v>0</v>
      </c>
      <c r="G149" s="8">
        <f t="shared" si="10"/>
        <v>0</v>
      </c>
    </row>
    <row r="150" spans="1:7" x14ac:dyDescent="0.25">
      <c r="A150" s="8" t="str">
        <f>Calculator!D149</f>
        <v/>
      </c>
      <c r="B150" s="8" t="str">
        <f>IF(Calculator!G149&gt;0,Calculator!G149,Calculator!H149)</f>
        <v/>
      </c>
      <c r="C150" s="8">
        <f t="shared" si="11"/>
        <v>1.5</v>
      </c>
      <c r="D150" s="8">
        <f>IF(Calculator!E149="Faucet",Calculator!F149,0)</f>
        <v>0</v>
      </c>
      <c r="E150" s="8">
        <f t="shared" si="8"/>
        <v>0</v>
      </c>
      <c r="F150" s="8">
        <f t="shared" si="9"/>
        <v>0</v>
      </c>
      <c r="G150" s="8">
        <f t="shared" si="10"/>
        <v>0</v>
      </c>
    </row>
    <row r="151" spans="1:7" x14ac:dyDescent="0.25">
      <c r="A151" s="8" t="str">
        <f>Calculator!D150</f>
        <v/>
      </c>
      <c r="B151" s="8" t="str">
        <f>IF(Calculator!G150&gt;0,Calculator!G150,Calculator!H150)</f>
        <v/>
      </c>
      <c r="C151" s="8">
        <f t="shared" si="11"/>
        <v>1.5</v>
      </c>
      <c r="D151" s="8">
        <f>IF(Calculator!E150="Faucet",Calculator!F150,0)</f>
        <v>0</v>
      </c>
      <c r="E151" s="8">
        <f t="shared" si="8"/>
        <v>0</v>
      </c>
      <c r="F151" s="8">
        <f t="shared" si="9"/>
        <v>0</v>
      </c>
      <c r="G151" s="8">
        <f t="shared" si="10"/>
        <v>0</v>
      </c>
    </row>
    <row r="152" spans="1:7" x14ac:dyDescent="0.25">
      <c r="A152" s="8" t="str">
        <f>Calculator!D151</f>
        <v/>
      </c>
      <c r="B152" s="8" t="str">
        <f>IF(Calculator!G151&gt;0,Calculator!G151,Calculator!H151)</f>
        <v/>
      </c>
      <c r="C152" s="8">
        <f t="shared" si="11"/>
        <v>1.5</v>
      </c>
      <c r="D152" s="8">
        <f>IF(Calculator!E151="Faucet",Calculator!F151,0)</f>
        <v>0</v>
      </c>
      <c r="E152" s="8">
        <f t="shared" si="8"/>
        <v>0</v>
      </c>
      <c r="F152" s="8">
        <f t="shared" si="9"/>
        <v>0</v>
      </c>
      <c r="G152" s="8">
        <f t="shared" si="10"/>
        <v>0</v>
      </c>
    </row>
    <row r="153" spans="1:7" x14ac:dyDescent="0.25">
      <c r="A153" s="8" t="str">
        <f>Calculator!D152</f>
        <v/>
      </c>
      <c r="B153" s="8" t="str">
        <f>IF(Calculator!G152&gt;0,Calculator!G152,Calculator!H152)</f>
        <v/>
      </c>
      <c r="C153" s="8">
        <f t="shared" si="11"/>
        <v>1.5</v>
      </c>
      <c r="D153" s="8">
        <f>IF(Calculator!E152="Faucet",Calculator!F152,0)</f>
        <v>0</v>
      </c>
      <c r="E153" s="8">
        <f t="shared" si="8"/>
        <v>0</v>
      </c>
      <c r="F153" s="8">
        <f t="shared" si="9"/>
        <v>0</v>
      </c>
      <c r="G153" s="8">
        <f t="shared" si="10"/>
        <v>0</v>
      </c>
    </row>
    <row r="154" spans="1:7" x14ac:dyDescent="0.25">
      <c r="A154" s="8" t="str">
        <f>Calculator!D153</f>
        <v/>
      </c>
      <c r="B154" s="8" t="str">
        <f>IF(Calculator!G153&gt;0,Calculator!G153,Calculator!H153)</f>
        <v/>
      </c>
      <c r="C154" s="8">
        <f t="shared" si="11"/>
        <v>1.5</v>
      </c>
      <c r="D154" s="8">
        <f>IF(Calculator!E153="Faucet",Calculator!F153,0)</f>
        <v>0</v>
      </c>
      <c r="E154" s="8">
        <f t="shared" si="8"/>
        <v>0</v>
      </c>
      <c r="F154" s="8">
        <f t="shared" si="9"/>
        <v>0</v>
      </c>
      <c r="G154" s="8">
        <f t="shared" si="10"/>
        <v>0</v>
      </c>
    </row>
    <row r="155" spans="1:7" x14ac:dyDescent="0.25">
      <c r="A155" s="8" t="str">
        <f>Calculator!D154</f>
        <v/>
      </c>
      <c r="B155" s="8" t="str">
        <f>IF(Calculator!G154&gt;0,Calculator!G154,Calculator!H154)</f>
        <v/>
      </c>
      <c r="C155" s="8">
        <f t="shared" si="11"/>
        <v>1.5</v>
      </c>
      <c r="D155" s="8">
        <f>IF(Calculator!E154="Faucet",Calculator!F154,0)</f>
        <v>0</v>
      </c>
      <c r="E155" s="8">
        <f t="shared" si="8"/>
        <v>0</v>
      </c>
      <c r="F155" s="8">
        <f t="shared" si="9"/>
        <v>0</v>
      </c>
      <c r="G155" s="8">
        <f t="shared" si="10"/>
        <v>0</v>
      </c>
    </row>
    <row r="156" spans="1:7" x14ac:dyDescent="0.25">
      <c r="A156" s="8" t="str">
        <f>Calculator!D155</f>
        <v/>
      </c>
      <c r="B156" s="8" t="str">
        <f>IF(Calculator!G155&gt;0,Calculator!G155,Calculator!H155)</f>
        <v/>
      </c>
      <c r="C156" s="8">
        <f t="shared" si="11"/>
        <v>1.5</v>
      </c>
      <c r="D156" s="8">
        <f>IF(Calculator!E155="Faucet",Calculator!F155,0)</f>
        <v>0</v>
      </c>
      <c r="E156" s="8">
        <f t="shared" si="8"/>
        <v>0</v>
      </c>
      <c r="F156" s="8">
        <f t="shared" si="9"/>
        <v>0</v>
      </c>
      <c r="G156" s="8">
        <f t="shared" si="10"/>
        <v>0</v>
      </c>
    </row>
    <row r="157" spans="1:7" x14ac:dyDescent="0.25">
      <c r="A157" s="8" t="str">
        <f>Calculator!D156</f>
        <v/>
      </c>
      <c r="B157" s="8" t="str">
        <f>IF(Calculator!G156&gt;0,Calculator!G156,Calculator!H156)</f>
        <v/>
      </c>
      <c r="C157" s="8">
        <f t="shared" si="11"/>
        <v>1.5</v>
      </c>
      <c r="D157" s="8">
        <f>IF(Calculator!E156="Faucet",Calculator!F156,0)</f>
        <v>0</v>
      </c>
      <c r="E157" s="8">
        <f t="shared" si="8"/>
        <v>0</v>
      </c>
      <c r="F157" s="8">
        <f t="shared" si="9"/>
        <v>0</v>
      </c>
      <c r="G157" s="8">
        <f t="shared" si="10"/>
        <v>0</v>
      </c>
    </row>
    <row r="158" spans="1:7" x14ac:dyDescent="0.25">
      <c r="A158" s="8" t="str">
        <f>Calculator!D157</f>
        <v/>
      </c>
      <c r="B158" s="8" t="str">
        <f>IF(Calculator!G157&gt;0,Calculator!G157,Calculator!H157)</f>
        <v/>
      </c>
      <c r="C158" s="8">
        <f t="shared" si="11"/>
        <v>1.5</v>
      </c>
      <c r="D158" s="8">
        <f>IF(Calculator!E157="Faucet",Calculator!F157,0)</f>
        <v>0</v>
      </c>
      <c r="E158" s="8">
        <f t="shared" si="8"/>
        <v>0</v>
      </c>
      <c r="F158" s="8">
        <f t="shared" si="9"/>
        <v>0</v>
      </c>
      <c r="G158" s="8">
        <f t="shared" si="10"/>
        <v>0</v>
      </c>
    </row>
    <row r="159" spans="1:7" x14ac:dyDescent="0.25">
      <c r="A159" s="8" t="str">
        <f>Calculator!D158</f>
        <v/>
      </c>
      <c r="B159" s="8" t="str">
        <f>IF(Calculator!G158&gt;0,Calculator!G158,Calculator!H158)</f>
        <v/>
      </c>
      <c r="C159" s="8">
        <f t="shared" si="11"/>
        <v>1.5</v>
      </c>
      <c r="D159" s="8">
        <f>IF(Calculator!E158="Faucet",Calculator!F158,0)</f>
        <v>0</v>
      </c>
      <c r="E159" s="8">
        <f t="shared" si="8"/>
        <v>0</v>
      </c>
      <c r="F159" s="8">
        <f t="shared" si="9"/>
        <v>0</v>
      </c>
      <c r="G159" s="8">
        <f t="shared" si="10"/>
        <v>0</v>
      </c>
    </row>
    <row r="160" spans="1:7" x14ac:dyDescent="0.25">
      <c r="A160" s="8" t="str">
        <f>Calculator!D159</f>
        <v/>
      </c>
      <c r="B160" s="8" t="str">
        <f>IF(Calculator!G159&gt;0,Calculator!G159,Calculator!H159)</f>
        <v/>
      </c>
      <c r="C160" s="8">
        <f t="shared" si="11"/>
        <v>1.5</v>
      </c>
      <c r="D160" s="8">
        <f>IF(Calculator!E159="Faucet",Calculator!F159,0)</f>
        <v>0</v>
      </c>
      <c r="E160" s="8">
        <f t="shared" si="8"/>
        <v>0</v>
      </c>
      <c r="F160" s="8">
        <f t="shared" si="9"/>
        <v>0</v>
      </c>
      <c r="G160" s="8">
        <f t="shared" si="10"/>
        <v>0</v>
      </c>
    </row>
    <row r="161" spans="1:7" x14ac:dyDescent="0.25">
      <c r="A161" s="8" t="str">
        <f>Calculator!D160</f>
        <v/>
      </c>
      <c r="B161" s="8" t="str">
        <f>IF(Calculator!G160&gt;0,Calculator!G160,Calculator!H160)</f>
        <v/>
      </c>
      <c r="C161" s="8">
        <f t="shared" si="11"/>
        <v>1.5</v>
      </c>
      <c r="D161" s="8">
        <f>IF(Calculator!E160="Faucet",Calculator!F160,0)</f>
        <v>0</v>
      </c>
      <c r="E161" s="8">
        <f t="shared" si="8"/>
        <v>0</v>
      </c>
      <c r="F161" s="8">
        <f t="shared" si="9"/>
        <v>0</v>
      </c>
      <c r="G161" s="8">
        <f t="shared" si="10"/>
        <v>0</v>
      </c>
    </row>
    <row r="162" spans="1:7" x14ac:dyDescent="0.25">
      <c r="A162" s="8" t="str">
        <f>Calculator!D161</f>
        <v/>
      </c>
      <c r="B162" s="8" t="str">
        <f>IF(Calculator!G161&gt;0,Calculator!G161,Calculator!H161)</f>
        <v/>
      </c>
      <c r="C162" s="8">
        <f t="shared" si="11"/>
        <v>1.5</v>
      </c>
      <c r="D162" s="8">
        <f>IF(Calculator!E161="Faucet",Calculator!F161,0)</f>
        <v>0</v>
      </c>
      <c r="E162" s="8">
        <f t="shared" si="8"/>
        <v>0</v>
      </c>
      <c r="F162" s="8">
        <f t="shared" si="9"/>
        <v>0</v>
      </c>
      <c r="G162" s="8">
        <f t="shared" si="10"/>
        <v>0</v>
      </c>
    </row>
    <row r="163" spans="1:7" x14ac:dyDescent="0.25">
      <c r="A163" s="8" t="str">
        <f>Calculator!D162</f>
        <v/>
      </c>
      <c r="B163" s="8" t="str">
        <f>IF(Calculator!G162&gt;0,Calculator!G162,Calculator!H162)</f>
        <v/>
      </c>
      <c r="C163" s="8">
        <f t="shared" si="11"/>
        <v>1.5</v>
      </c>
      <c r="D163" s="8">
        <f>IF(Calculator!E162="Faucet",Calculator!F162,0)</f>
        <v>0</v>
      </c>
      <c r="E163" s="8">
        <f t="shared" si="8"/>
        <v>0</v>
      </c>
      <c r="F163" s="8">
        <f t="shared" si="9"/>
        <v>0</v>
      </c>
      <c r="G163" s="8">
        <f t="shared" si="10"/>
        <v>0</v>
      </c>
    </row>
    <row r="164" spans="1:7" x14ac:dyDescent="0.25">
      <c r="A164" s="8" t="str">
        <f>Calculator!D163</f>
        <v/>
      </c>
      <c r="B164" s="8" t="str">
        <f>IF(Calculator!G163&gt;0,Calculator!G163,Calculator!H163)</f>
        <v/>
      </c>
      <c r="C164" s="8">
        <f t="shared" si="11"/>
        <v>1.5</v>
      </c>
      <c r="D164" s="8">
        <f>IF(Calculator!E163="Faucet",Calculator!F163,0)</f>
        <v>0</v>
      </c>
      <c r="E164" s="8">
        <f t="shared" si="8"/>
        <v>0</v>
      </c>
      <c r="F164" s="8">
        <f t="shared" si="9"/>
        <v>0</v>
      </c>
      <c r="G164" s="8">
        <f t="shared" si="10"/>
        <v>0</v>
      </c>
    </row>
    <row r="165" spans="1:7" x14ac:dyDescent="0.25">
      <c r="A165" s="8" t="str">
        <f>Calculator!D164</f>
        <v/>
      </c>
      <c r="B165" s="8" t="str">
        <f>IF(Calculator!G164&gt;0,Calculator!G164,Calculator!H164)</f>
        <v/>
      </c>
      <c r="C165" s="8">
        <f t="shared" si="11"/>
        <v>1.5</v>
      </c>
      <c r="D165" s="8">
        <f>IF(Calculator!E164="Faucet",Calculator!F164,0)</f>
        <v>0</v>
      </c>
      <c r="E165" s="8">
        <f t="shared" si="8"/>
        <v>0</v>
      </c>
      <c r="F165" s="8">
        <f t="shared" si="9"/>
        <v>0</v>
      </c>
      <c r="G165" s="8">
        <f t="shared" si="10"/>
        <v>0</v>
      </c>
    </row>
    <row r="166" spans="1:7" x14ac:dyDescent="0.25">
      <c r="A166" s="8" t="str">
        <f>Calculator!D165</f>
        <v/>
      </c>
      <c r="B166" s="8" t="str">
        <f>IF(Calculator!G165&gt;0,Calculator!G165,Calculator!H165)</f>
        <v/>
      </c>
      <c r="C166" s="8">
        <f t="shared" si="11"/>
        <v>1.5</v>
      </c>
      <c r="D166" s="8">
        <f>IF(Calculator!E165="Faucet",Calculator!F165,0)</f>
        <v>0</v>
      </c>
      <c r="E166" s="8">
        <f t="shared" si="8"/>
        <v>0</v>
      </c>
      <c r="F166" s="8">
        <f t="shared" si="9"/>
        <v>0</v>
      </c>
      <c r="G166" s="8">
        <f t="shared" si="10"/>
        <v>0</v>
      </c>
    </row>
    <row r="167" spans="1:7" x14ac:dyDescent="0.25">
      <c r="A167" s="8" t="str">
        <f>Calculator!D166</f>
        <v/>
      </c>
      <c r="B167" s="8" t="str">
        <f>IF(Calculator!G166&gt;0,Calculator!G166,Calculator!H166)</f>
        <v/>
      </c>
      <c r="C167" s="8">
        <f t="shared" si="11"/>
        <v>1.5</v>
      </c>
      <c r="D167" s="8">
        <f>IF(Calculator!E166="Faucet",Calculator!F166,0)</f>
        <v>0</v>
      </c>
      <c r="E167" s="8">
        <f t="shared" si="8"/>
        <v>0</v>
      </c>
      <c r="F167" s="8">
        <f t="shared" si="9"/>
        <v>0</v>
      </c>
      <c r="G167" s="8">
        <f t="shared" si="10"/>
        <v>0</v>
      </c>
    </row>
    <row r="168" spans="1:7" x14ac:dyDescent="0.25">
      <c r="A168" s="8" t="str">
        <f>Calculator!D167</f>
        <v/>
      </c>
      <c r="B168" s="8" t="str">
        <f>IF(Calculator!G167&gt;0,Calculator!G167,Calculator!H167)</f>
        <v/>
      </c>
      <c r="C168" s="8">
        <f t="shared" si="11"/>
        <v>1.5</v>
      </c>
      <c r="D168" s="8">
        <f>IF(Calculator!E167="Faucet",Calculator!F167,0)</f>
        <v>0</v>
      </c>
      <c r="E168" s="8">
        <f t="shared" si="8"/>
        <v>0</v>
      </c>
      <c r="F168" s="8">
        <f t="shared" si="9"/>
        <v>0</v>
      </c>
      <c r="G168" s="8">
        <f t="shared" si="10"/>
        <v>0</v>
      </c>
    </row>
    <row r="169" spans="1:7" x14ac:dyDescent="0.25">
      <c r="A169" s="8" t="str">
        <f>Calculator!D168</f>
        <v/>
      </c>
      <c r="B169" s="8" t="str">
        <f>IF(Calculator!G168&gt;0,Calculator!G168,Calculator!H168)</f>
        <v/>
      </c>
      <c r="C169" s="8">
        <f t="shared" si="11"/>
        <v>1.5</v>
      </c>
      <c r="D169" s="8">
        <f>IF(Calculator!E168="Faucet",Calculator!F168,0)</f>
        <v>0</v>
      </c>
      <c r="E169" s="8">
        <f t="shared" si="8"/>
        <v>0</v>
      </c>
      <c r="F169" s="8">
        <f t="shared" si="9"/>
        <v>0</v>
      </c>
      <c r="G169" s="8">
        <f t="shared" si="10"/>
        <v>0</v>
      </c>
    </row>
    <row r="170" spans="1:7" x14ac:dyDescent="0.25">
      <c r="A170" s="8" t="str">
        <f>Calculator!D169</f>
        <v/>
      </c>
      <c r="B170" s="8" t="str">
        <f>IF(Calculator!G169&gt;0,Calculator!G169,Calculator!H169)</f>
        <v/>
      </c>
      <c r="C170" s="8">
        <f t="shared" si="11"/>
        <v>1.5</v>
      </c>
      <c r="D170" s="8">
        <f>IF(Calculator!E169="Faucet",Calculator!F169,0)</f>
        <v>0</v>
      </c>
      <c r="E170" s="8">
        <f t="shared" si="8"/>
        <v>0</v>
      </c>
      <c r="F170" s="8">
        <f t="shared" si="9"/>
        <v>0</v>
      </c>
      <c r="G170" s="8">
        <f t="shared" si="10"/>
        <v>0</v>
      </c>
    </row>
    <row r="171" spans="1:7" x14ac:dyDescent="0.25">
      <c r="A171" s="8" t="str">
        <f>Calculator!D170</f>
        <v/>
      </c>
      <c r="B171" s="8" t="str">
        <f>IF(Calculator!G170&gt;0,Calculator!G170,Calculator!H170)</f>
        <v/>
      </c>
      <c r="C171" s="8">
        <f t="shared" si="11"/>
        <v>1.5</v>
      </c>
      <c r="D171" s="8">
        <f>IF(Calculator!E170="Faucet",Calculator!F170,0)</f>
        <v>0</v>
      </c>
      <c r="E171" s="8">
        <f t="shared" si="8"/>
        <v>0</v>
      </c>
      <c r="F171" s="8">
        <f t="shared" si="9"/>
        <v>0</v>
      </c>
      <c r="G171" s="8">
        <f t="shared" si="10"/>
        <v>0</v>
      </c>
    </row>
    <row r="172" spans="1:7" x14ac:dyDescent="0.25">
      <c r="A172" s="8" t="str">
        <f>Calculator!D171</f>
        <v/>
      </c>
      <c r="B172" s="8" t="str">
        <f>IF(Calculator!G171&gt;0,Calculator!G171,Calculator!H171)</f>
        <v/>
      </c>
      <c r="C172" s="8">
        <f t="shared" si="11"/>
        <v>1.5</v>
      </c>
      <c r="D172" s="8">
        <f>IF(Calculator!E171="Faucet",Calculator!F171,0)</f>
        <v>0</v>
      </c>
      <c r="E172" s="8">
        <f t="shared" si="8"/>
        <v>0</v>
      </c>
      <c r="F172" s="8">
        <f t="shared" si="9"/>
        <v>0</v>
      </c>
      <c r="G172" s="8">
        <f t="shared" si="10"/>
        <v>0</v>
      </c>
    </row>
    <row r="173" spans="1:7" x14ac:dyDescent="0.25">
      <c r="A173" s="8" t="str">
        <f>Calculator!D172</f>
        <v/>
      </c>
      <c r="B173" s="8" t="str">
        <f>IF(Calculator!G172&gt;0,Calculator!G172,Calculator!H172)</f>
        <v/>
      </c>
      <c r="C173" s="8">
        <f t="shared" si="11"/>
        <v>1.5</v>
      </c>
      <c r="D173" s="8">
        <f>IF(Calculator!E172="Faucet",Calculator!F172,0)</f>
        <v>0</v>
      </c>
      <c r="E173" s="8">
        <f t="shared" si="8"/>
        <v>0</v>
      </c>
      <c r="F173" s="8">
        <f t="shared" si="9"/>
        <v>0</v>
      </c>
      <c r="G173" s="8">
        <f t="shared" si="10"/>
        <v>0</v>
      </c>
    </row>
    <row r="174" spans="1:7" x14ac:dyDescent="0.25">
      <c r="A174" s="8" t="str">
        <f>Calculator!D173</f>
        <v/>
      </c>
      <c r="B174" s="8" t="str">
        <f>IF(Calculator!G173&gt;0,Calculator!G173,Calculator!H173)</f>
        <v/>
      </c>
      <c r="C174" s="8">
        <f t="shared" si="11"/>
        <v>1.5</v>
      </c>
      <c r="D174" s="8">
        <f>IF(Calculator!E173="Faucet",Calculator!F173,0)</f>
        <v>0</v>
      </c>
      <c r="E174" s="8">
        <f t="shared" si="8"/>
        <v>0</v>
      </c>
      <c r="F174" s="8">
        <f t="shared" si="9"/>
        <v>0</v>
      </c>
      <c r="G174" s="8">
        <f t="shared" si="10"/>
        <v>0</v>
      </c>
    </row>
    <row r="175" spans="1:7" x14ac:dyDescent="0.25">
      <c r="A175" s="8" t="str">
        <f>Calculator!D174</f>
        <v/>
      </c>
      <c r="B175" s="8" t="str">
        <f>IF(Calculator!G174&gt;0,Calculator!G174,Calculator!H174)</f>
        <v/>
      </c>
      <c r="C175" s="8">
        <f t="shared" si="11"/>
        <v>1.5</v>
      </c>
      <c r="D175" s="8">
        <f>IF(Calculator!E174="Faucet",Calculator!F174,0)</f>
        <v>0</v>
      </c>
      <c r="E175" s="8">
        <f t="shared" si="8"/>
        <v>0</v>
      </c>
      <c r="F175" s="8">
        <f t="shared" si="9"/>
        <v>0</v>
      </c>
      <c r="G175" s="8">
        <f t="shared" si="10"/>
        <v>0</v>
      </c>
    </row>
    <row r="176" spans="1:7" x14ac:dyDescent="0.25">
      <c r="A176" s="8" t="str">
        <f>Calculator!D175</f>
        <v/>
      </c>
      <c r="B176" s="8" t="str">
        <f>IF(Calculator!G175&gt;0,Calculator!G175,Calculator!H175)</f>
        <v/>
      </c>
      <c r="C176" s="8">
        <f t="shared" si="11"/>
        <v>1.5</v>
      </c>
      <c r="D176" s="8">
        <f>IF(Calculator!E175="Faucet",Calculator!F175,0)</f>
        <v>0</v>
      </c>
      <c r="E176" s="8">
        <f t="shared" si="8"/>
        <v>0</v>
      </c>
      <c r="F176" s="8">
        <f t="shared" si="9"/>
        <v>0</v>
      </c>
      <c r="G176" s="8">
        <f t="shared" si="10"/>
        <v>0</v>
      </c>
    </row>
    <row r="177" spans="1:7" x14ac:dyDescent="0.25">
      <c r="A177" s="8" t="str">
        <f>Calculator!D176</f>
        <v/>
      </c>
      <c r="B177" s="8" t="str">
        <f>IF(Calculator!G176&gt;0,Calculator!G176,Calculator!H176)</f>
        <v/>
      </c>
      <c r="C177" s="8">
        <f t="shared" si="11"/>
        <v>1.5</v>
      </c>
      <c r="D177" s="8">
        <f>IF(Calculator!E176="Faucet",Calculator!F176,0)</f>
        <v>0</v>
      </c>
      <c r="E177" s="8">
        <f t="shared" si="8"/>
        <v>0</v>
      </c>
      <c r="F177" s="8">
        <f t="shared" si="9"/>
        <v>0</v>
      </c>
      <c r="G177" s="8">
        <f t="shared" si="10"/>
        <v>0</v>
      </c>
    </row>
    <row r="178" spans="1:7" x14ac:dyDescent="0.25">
      <c r="A178" s="8" t="str">
        <f>Calculator!D177</f>
        <v/>
      </c>
      <c r="B178" s="8" t="str">
        <f>IF(Calculator!G177&gt;0,Calculator!G177,Calculator!H177)</f>
        <v/>
      </c>
      <c r="C178" s="8">
        <f t="shared" si="11"/>
        <v>1.5</v>
      </c>
      <c r="D178" s="8">
        <f>IF(Calculator!E177="Faucet",Calculator!F177,0)</f>
        <v>0</v>
      </c>
      <c r="E178" s="8">
        <f t="shared" si="8"/>
        <v>0</v>
      </c>
      <c r="F178" s="8">
        <f t="shared" si="9"/>
        <v>0</v>
      </c>
      <c r="G178" s="8">
        <f t="shared" si="10"/>
        <v>0</v>
      </c>
    </row>
    <row r="179" spans="1:7" x14ac:dyDescent="0.25">
      <c r="A179" s="8" t="str">
        <f>Calculator!D178</f>
        <v/>
      </c>
      <c r="B179" s="8" t="str">
        <f>IF(Calculator!G178&gt;0,Calculator!G178,Calculator!H178)</f>
        <v/>
      </c>
      <c r="C179" s="8">
        <f t="shared" si="11"/>
        <v>1.5</v>
      </c>
      <c r="D179" s="8">
        <f>IF(Calculator!E178="Faucet",Calculator!F178,0)</f>
        <v>0</v>
      </c>
      <c r="E179" s="8">
        <f t="shared" si="8"/>
        <v>0</v>
      </c>
      <c r="F179" s="8">
        <f t="shared" si="9"/>
        <v>0</v>
      </c>
      <c r="G179" s="8">
        <f t="shared" si="10"/>
        <v>0</v>
      </c>
    </row>
    <row r="180" spans="1:7" x14ac:dyDescent="0.25">
      <c r="A180" s="8" t="str">
        <f>Calculator!D179</f>
        <v/>
      </c>
      <c r="B180" s="8" t="str">
        <f>IF(Calculator!G179&gt;0,Calculator!G179,Calculator!H179)</f>
        <v/>
      </c>
      <c r="C180" s="8">
        <f t="shared" si="11"/>
        <v>1.5</v>
      </c>
      <c r="D180" s="8">
        <f>IF(Calculator!E179="Faucet",Calculator!F179,0)</f>
        <v>0</v>
      </c>
      <c r="E180" s="8">
        <f t="shared" si="8"/>
        <v>0</v>
      </c>
      <c r="F180" s="8">
        <f t="shared" si="9"/>
        <v>0</v>
      </c>
      <c r="G180" s="8">
        <f t="shared" si="10"/>
        <v>0</v>
      </c>
    </row>
    <row r="181" spans="1:7" x14ac:dyDescent="0.25">
      <c r="A181" s="8" t="str">
        <f>Calculator!D180</f>
        <v/>
      </c>
      <c r="B181" s="8" t="str">
        <f>IF(Calculator!G180&gt;0,Calculator!G180,Calculator!H180)</f>
        <v/>
      </c>
      <c r="C181" s="8">
        <f t="shared" si="11"/>
        <v>1.5</v>
      </c>
      <c r="D181" s="8">
        <f>IF(Calculator!E180="Faucet",Calculator!F180,0)</f>
        <v>0</v>
      </c>
      <c r="E181" s="8">
        <f t="shared" si="8"/>
        <v>0</v>
      </c>
      <c r="F181" s="8">
        <f t="shared" si="9"/>
        <v>0</v>
      </c>
      <c r="G181" s="8">
        <f t="shared" si="10"/>
        <v>0</v>
      </c>
    </row>
    <row r="182" spans="1:7" x14ac:dyDescent="0.25">
      <c r="A182" s="8" t="str">
        <f>Calculator!D181</f>
        <v/>
      </c>
      <c r="B182" s="8" t="str">
        <f>IF(Calculator!G181&gt;0,Calculator!G181,Calculator!H181)</f>
        <v/>
      </c>
      <c r="C182" s="8">
        <f t="shared" si="11"/>
        <v>1.5</v>
      </c>
      <c r="D182" s="8">
        <f>IF(Calculator!E181="Faucet",Calculator!F181,0)</f>
        <v>0</v>
      </c>
      <c r="E182" s="8">
        <f t="shared" si="8"/>
        <v>0</v>
      </c>
      <c r="F182" s="8">
        <f t="shared" si="9"/>
        <v>0</v>
      </c>
      <c r="G182" s="8">
        <f t="shared" si="10"/>
        <v>0</v>
      </c>
    </row>
    <row r="183" spans="1:7" x14ac:dyDescent="0.25">
      <c r="A183" s="8" t="str">
        <f>Calculator!D182</f>
        <v/>
      </c>
      <c r="B183" s="8" t="str">
        <f>IF(Calculator!G182&gt;0,Calculator!G182,Calculator!H182)</f>
        <v/>
      </c>
      <c r="C183" s="8">
        <f t="shared" si="11"/>
        <v>1.5</v>
      </c>
      <c r="D183" s="8">
        <f>IF(Calculator!E182="Faucet",Calculator!F182,0)</f>
        <v>0</v>
      </c>
      <c r="E183" s="8">
        <f t="shared" si="8"/>
        <v>0</v>
      </c>
      <c r="F183" s="8">
        <f t="shared" si="9"/>
        <v>0</v>
      </c>
      <c r="G183" s="8">
        <f t="shared" si="10"/>
        <v>0</v>
      </c>
    </row>
    <row r="184" spans="1:7" x14ac:dyDescent="0.25">
      <c r="A184" s="8" t="str">
        <f>Calculator!D183</f>
        <v/>
      </c>
      <c r="B184" s="8" t="str">
        <f>IF(Calculator!G183&gt;0,Calculator!G183,Calculator!H183)</f>
        <v/>
      </c>
      <c r="C184" s="8">
        <f t="shared" si="11"/>
        <v>1.5</v>
      </c>
      <c r="D184" s="8">
        <f>IF(Calculator!E183="Faucet",Calculator!F183,0)</f>
        <v>0</v>
      </c>
      <c r="E184" s="8">
        <f t="shared" si="8"/>
        <v>0</v>
      </c>
      <c r="F184" s="8">
        <f t="shared" si="9"/>
        <v>0</v>
      </c>
      <c r="G184" s="8">
        <f t="shared" si="10"/>
        <v>0</v>
      </c>
    </row>
    <row r="185" spans="1:7" x14ac:dyDescent="0.25">
      <c r="A185" s="8" t="str">
        <f>Calculator!D184</f>
        <v/>
      </c>
      <c r="B185" s="8" t="str">
        <f>IF(Calculator!G184&gt;0,Calculator!G184,Calculator!H184)</f>
        <v/>
      </c>
      <c r="C185" s="8">
        <f t="shared" si="11"/>
        <v>1.5</v>
      </c>
      <c r="D185" s="8">
        <f>IF(Calculator!E184="Faucet",Calculator!F184,0)</f>
        <v>0</v>
      </c>
      <c r="E185" s="8">
        <f t="shared" si="8"/>
        <v>0</v>
      </c>
      <c r="F185" s="8">
        <f t="shared" si="9"/>
        <v>0</v>
      </c>
      <c r="G185" s="8">
        <f t="shared" si="10"/>
        <v>0</v>
      </c>
    </row>
    <row r="186" spans="1:7" x14ac:dyDescent="0.25">
      <c r="A186" s="8" t="str">
        <f>Calculator!D185</f>
        <v/>
      </c>
      <c r="B186" s="8" t="str">
        <f>IF(Calculator!G185&gt;0,Calculator!G185,Calculator!H185)</f>
        <v/>
      </c>
      <c r="C186" s="8">
        <f t="shared" si="11"/>
        <v>1.5</v>
      </c>
      <c r="D186" s="8">
        <f>IF(Calculator!E185="Faucet",Calculator!F185,0)</f>
        <v>0</v>
      </c>
      <c r="E186" s="8">
        <f t="shared" si="8"/>
        <v>0</v>
      </c>
      <c r="F186" s="8">
        <f t="shared" si="9"/>
        <v>0</v>
      </c>
      <c r="G186" s="8">
        <f t="shared" si="10"/>
        <v>0</v>
      </c>
    </row>
    <row r="187" spans="1:7" x14ac:dyDescent="0.25">
      <c r="A187" s="8" t="str">
        <f>Calculator!D186</f>
        <v/>
      </c>
      <c r="B187" s="8" t="str">
        <f>IF(Calculator!G186&gt;0,Calculator!G186,Calculator!H186)</f>
        <v/>
      </c>
      <c r="C187" s="8">
        <f t="shared" si="11"/>
        <v>1.5</v>
      </c>
      <c r="D187" s="8">
        <f>IF(Calculator!E186="Faucet",Calculator!F186,0)</f>
        <v>0</v>
      </c>
      <c r="E187" s="8">
        <f t="shared" si="8"/>
        <v>0</v>
      </c>
      <c r="F187" s="8">
        <f t="shared" si="9"/>
        <v>0</v>
      </c>
      <c r="G187" s="8">
        <f t="shared" si="10"/>
        <v>0</v>
      </c>
    </row>
    <row r="188" spans="1:7" x14ac:dyDescent="0.25">
      <c r="A188" s="8" t="str">
        <f>Calculator!D187</f>
        <v/>
      </c>
      <c r="B188" s="8" t="str">
        <f>IF(Calculator!G187&gt;0,Calculator!G187,Calculator!H187)</f>
        <v/>
      </c>
      <c r="C188" s="8">
        <f t="shared" si="11"/>
        <v>1.5</v>
      </c>
      <c r="D188" s="8">
        <f>IF(Calculator!E187="Faucet",Calculator!F187,0)</f>
        <v>0</v>
      </c>
      <c r="E188" s="8">
        <f t="shared" si="8"/>
        <v>0</v>
      </c>
      <c r="F188" s="8">
        <f t="shared" si="9"/>
        <v>0</v>
      </c>
      <c r="G188" s="8">
        <f t="shared" si="10"/>
        <v>0</v>
      </c>
    </row>
    <row r="189" spans="1:7" x14ac:dyDescent="0.25">
      <c r="A189" s="8" t="str">
        <f>Calculator!D188</f>
        <v/>
      </c>
      <c r="B189" s="8" t="str">
        <f>IF(Calculator!G188&gt;0,Calculator!G188,Calculator!H188)</f>
        <v/>
      </c>
      <c r="C189" s="8">
        <f t="shared" si="11"/>
        <v>1.5</v>
      </c>
      <c r="D189" s="8">
        <f>IF(Calculator!E188="Faucet",Calculator!F188,0)</f>
        <v>0</v>
      </c>
      <c r="E189" s="8">
        <f t="shared" si="8"/>
        <v>0</v>
      </c>
      <c r="F189" s="8">
        <f t="shared" si="9"/>
        <v>0</v>
      </c>
      <c r="G189" s="8">
        <f t="shared" si="10"/>
        <v>0</v>
      </c>
    </row>
    <row r="190" spans="1:7" x14ac:dyDescent="0.25">
      <c r="A190" s="8" t="str">
        <f>Calculator!D189</f>
        <v/>
      </c>
      <c r="B190" s="8" t="str">
        <f>IF(Calculator!G189&gt;0,Calculator!G189,Calculator!H189)</f>
        <v/>
      </c>
      <c r="C190" s="8">
        <f t="shared" si="11"/>
        <v>1.5</v>
      </c>
      <c r="D190" s="8">
        <f>IF(Calculator!E189="Faucet",Calculator!F189,0)</f>
        <v>0</v>
      </c>
      <c r="E190" s="8">
        <f t="shared" si="8"/>
        <v>0</v>
      </c>
      <c r="F190" s="8">
        <f t="shared" si="9"/>
        <v>0</v>
      </c>
      <c r="G190" s="8">
        <f t="shared" si="10"/>
        <v>0</v>
      </c>
    </row>
    <row r="191" spans="1:7" x14ac:dyDescent="0.25">
      <c r="A191" s="8" t="str">
        <f>Calculator!D190</f>
        <v/>
      </c>
      <c r="B191" s="8" t="str">
        <f>IF(Calculator!G190&gt;0,Calculator!G190,Calculator!H190)</f>
        <v/>
      </c>
      <c r="C191" s="8">
        <f t="shared" si="11"/>
        <v>1.5</v>
      </c>
      <c r="D191" s="8">
        <f>IF(Calculator!E190="Faucet",Calculator!F190,0)</f>
        <v>0</v>
      </c>
      <c r="E191" s="8">
        <f t="shared" si="8"/>
        <v>0</v>
      </c>
      <c r="F191" s="8">
        <f t="shared" si="9"/>
        <v>0</v>
      </c>
      <c r="G191" s="8">
        <f t="shared" si="10"/>
        <v>0</v>
      </c>
    </row>
    <row r="192" spans="1:7" x14ac:dyDescent="0.25">
      <c r="A192" s="8" t="str">
        <f>Calculator!D191</f>
        <v/>
      </c>
      <c r="B192" s="8" t="str">
        <f>IF(Calculator!G191&gt;0,Calculator!G191,Calculator!H191)</f>
        <v/>
      </c>
      <c r="C192" s="8">
        <f t="shared" si="11"/>
        <v>1.5</v>
      </c>
      <c r="D192" s="8">
        <f>IF(Calculator!E191="Faucet",Calculator!F191,0)</f>
        <v>0</v>
      </c>
      <c r="E192" s="8">
        <f t="shared" si="8"/>
        <v>0</v>
      </c>
      <c r="F192" s="8">
        <f t="shared" si="9"/>
        <v>0</v>
      </c>
      <c r="G192" s="8">
        <f t="shared" si="10"/>
        <v>0</v>
      </c>
    </row>
    <row r="193" spans="1:7" x14ac:dyDescent="0.25">
      <c r="A193" s="8" t="str">
        <f>Calculator!D192</f>
        <v/>
      </c>
      <c r="B193" s="8" t="str">
        <f>IF(Calculator!G192&gt;0,Calculator!G192,Calculator!H192)</f>
        <v/>
      </c>
      <c r="C193" s="8">
        <f t="shared" si="11"/>
        <v>1.5</v>
      </c>
      <c r="D193" s="8">
        <f>IF(Calculator!E192="Faucet",Calculator!F192,0)</f>
        <v>0</v>
      </c>
      <c r="E193" s="8">
        <f t="shared" si="8"/>
        <v>0</v>
      </c>
      <c r="F193" s="8">
        <f t="shared" si="9"/>
        <v>0</v>
      </c>
      <c r="G193" s="8">
        <f t="shared" si="10"/>
        <v>0</v>
      </c>
    </row>
    <row r="194" spans="1:7" x14ac:dyDescent="0.25">
      <c r="A194" s="8" t="str">
        <f>Calculator!D193</f>
        <v/>
      </c>
      <c r="B194" s="8" t="str">
        <f>IF(Calculator!G193&gt;0,Calculator!G193,Calculator!H193)</f>
        <v/>
      </c>
      <c r="C194" s="8">
        <f t="shared" si="11"/>
        <v>1.5</v>
      </c>
      <c r="D194" s="8">
        <f>IF(Calculator!E193="Faucet",Calculator!F193,0)</f>
        <v>0</v>
      </c>
      <c r="E194" s="8">
        <f t="shared" si="8"/>
        <v>0</v>
      </c>
      <c r="F194" s="8">
        <f t="shared" si="9"/>
        <v>0</v>
      </c>
      <c r="G194" s="8">
        <f t="shared" si="10"/>
        <v>0</v>
      </c>
    </row>
    <row r="195" spans="1:7" x14ac:dyDescent="0.25">
      <c r="A195" s="8" t="str">
        <f>Calculator!D194</f>
        <v/>
      </c>
      <c r="B195" s="8" t="str">
        <f>IF(Calculator!G194&gt;0,Calculator!G194,Calculator!H194)</f>
        <v/>
      </c>
      <c r="C195" s="8">
        <f t="shared" si="11"/>
        <v>1.5</v>
      </c>
      <c r="D195" s="8">
        <f>IF(Calculator!E194="Faucet",Calculator!F194,0)</f>
        <v>0</v>
      </c>
      <c r="E195" s="8">
        <f t="shared" si="8"/>
        <v>0</v>
      </c>
      <c r="F195" s="8">
        <f t="shared" si="9"/>
        <v>0</v>
      </c>
      <c r="G195" s="8">
        <f t="shared" si="10"/>
        <v>0</v>
      </c>
    </row>
    <row r="196" spans="1:7" x14ac:dyDescent="0.25">
      <c r="A196" s="8" t="str">
        <f>Calculator!D195</f>
        <v/>
      </c>
      <c r="B196" s="8" t="str">
        <f>IF(Calculator!G195&gt;0,Calculator!G195,Calculator!H195)</f>
        <v/>
      </c>
      <c r="C196" s="8">
        <f t="shared" si="11"/>
        <v>1.5</v>
      </c>
      <c r="D196" s="8">
        <f>IF(Calculator!E195="Faucet",Calculator!F195,0)</f>
        <v>0</v>
      </c>
      <c r="E196" s="8">
        <f t="shared" si="8"/>
        <v>0</v>
      </c>
      <c r="F196" s="8">
        <f t="shared" si="9"/>
        <v>0</v>
      </c>
      <c r="G196" s="8">
        <f t="shared" si="10"/>
        <v>0</v>
      </c>
    </row>
    <row r="197" spans="1:7" x14ac:dyDescent="0.25">
      <c r="A197" s="8" t="str">
        <f>Calculator!D196</f>
        <v/>
      </c>
      <c r="B197" s="8" t="str">
        <f>IF(Calculator!G196&gt;0,Calculator!G196,Calculator!H196)</f>
        <v/>
      </c>
      <c r="C197" s="8">
        <f t="shared" si="11"/>
        <v>1.5</v>
      </c>
      <c r="D197" s="8">
        <f>IF(Calculator!E196="Faucet",Calculator!F196,0)</f>
        <v>0</v>
      </c>
      <c r="E197" s="8">
        <f t="shared" si="8"/>
        <v>0</v>
      </c>
      <c r="F197" s="8">
        <f t="shared" si="9"/>
        <v>0</v>
      </c>
      <c r="G197" s="8">
        <f t="shared" si="10"/>
        <v>0</v>
      </c>
    </row>
    <row r="198" spans="1:7" x14ac:dyDescent="0.25">
      <c r="A198" s="8" t="str">
        <f>Calculator!D197</f>
        <v/>
      </c>
      <c r="B198" s="8" t="str">
        <f>IF(Calculator!G197&gt;0,Calculator!G197,Calculator!H197)</f>
        <v/>
      </c>
      <c r="C198" s="8">
        <f t="shared" si="11"/>
        <v>1.5</v>
      </c>
      <c r="D198" s="8">
        <f>IF(Calculator!E197="Faucet",Calculator!F197,0)</f>
        <v>0</v>
      </c>
      <c r="E198" s="8">
        <f t="shared" si="8"/>
        <v>0</v>
      </c>
      <c r="F198" s="8">
        <f t="shared" si="9"/>
        <v>0</v>
      </c>
      <c r="G198" s="8">
        <f t="shared" si="10"/>
        <v>0</v>
      </c>
    </row>
    <row r="199" spans="1:7" x14ac:dyDescent="0.25">
      <c r="A199" s="8" t="str">
        <f>Calculator!D198</f>
        <v/>
      </c>
      <c r="B199" s="8" t="str">
        <f>IF(Calculator!G198&gt;0,Calculator!G198,Calculator!H198)</f>
        <v/>
      </c>
      <c r="C199" s="8">
        <f t="shared" si="11"/>
        <v>1.5</v>
      </c>
      <c r="D199" s="8">
        <f>IF(Calculator!E198="Faucet",Calculator!F198,0)</f>
        <v>0</v>
      </c>
      <c r="E199" s="8">
        <f t="shared" si="8"/>
        <v>0</v>
      </c>
      <c r="F199" s="8">
        <f t="shared" si="9"/>
        <v>0</v>
      </c>
      <c r="G199" s="8">
        <f t="shared" si="10"/>
        <v>0</v>
      </c>
    </row>
    <row r="200" spans="1:7" x14ac:dyDescent="0.25">
      <c r="A200" s="8" t="str">
        <f>Calculator!D199</f>
        <v/>
      </c>
      <c r="B200" s="8" t="str">
        <f>IF(Calculator!G199&gt;0,Calculator!G199,Calculator!H199)</f>
        <v/>
      </c>
      <c r="C200" s="8">
        <f t="shared" si="11"/>
        <v>1.5</v>
      </c>
      <c r="D200" s="8">
        <f>IF(Calculator!E199="Faucet",Calculator!F199,0)</f>
        <v>0</v>
      </c>
      <c r="E200" s="8">
        <f t="shared" si="8"/>
        <v>0</v>
      </c>
      <c r="F200" s="8">
        <f t="shared" si="9"/>
        <v>0</v>
      </c>
      <c r="G200" s="8">
        <f t="shared" si="10"/>
        <v>0</v>
      </c>
    </row>
    <row r="201" spans="1:7" x14ac:dyDescent="0.25">
      <c r="A201" s="8" t="str">
        <f>Calculator!D200</f>
        <v/>
      </c>
      <c r="B201" s="8" t="str">
        <f>IF(Calculator!G200&gt;0,Calculator!G200,Calculator!H200)</f>
        <v/>
      </c>
      <c r="C201" s="8">
        <f t="shared" si="11"/>
        <v>1.5</v>
      </c>
      <c r="D201" s="8">
        <f>IF(Calculator!E200="Faucet",Calculator!F200,0)</f>
        <v>0</v>
      </c>
      <c r="E201" s="8">
        <f t="shared" si="8"/>
        <v>0</v>
      </c>
      <c r="F201" s="8">
        <f t="shared" si="9"/>
        <v>0</v>
      </c>
      <c r="G201" s="8">
        <f t="shared" si="10"/>
        <v>0</v>
      </c>
    </row>
    <row r="202" spans="1:7" x14ac:dyDescent="0.25">
      <c r="A202" s="8" t="str">
        <f>Calculator!D201</f>
        <v/>
      </c>
      <c r="B202" s="8" t="str">
        <f>IF(Calculator!G201&gt;0,Calculator!G201,Calculator!H201)</f>
        <v/>
      </c>
      <c r="C202" s="8">
        <f t="shared" si="11"/>
        <v>1.5</v>
      </c>
      <c r="D202" s="8">
        <f>IF(Calculator!E201="Faucet",Calculator!F201,0)</f>
        <v>0</v>
      </c>
      <c r="E202" s="8">
        <f t="shared" si="8"/>
        <v>0</v>
      </c>
      <c r="F202" s="8">
        <f t="shared" si="9"/>
        <v>0</v>
      </c>
      <c r="G202" s="8">
        <f t="shared" si="10"/>
        <v>0</v>
      </c>
    </row>
    <row r="203" spans="1:7" x14ac:dyDescent="0.25">
      <c r="A203" s="8" t="str">
        <f>Calculator!D202</f>
        <v/>
      </c>
      <c r="B203" s="8" t="str">
        <f>IF(Calculator!G202&gt;0,Calculator!G202,Calculator!H202)</f>
        <v/>
      </c>
      <c r="C203" s="8">
        <f t="shared" si="11"/>
        <v>1.5</v>
      </c>
      <c r="D203" s="8">
        <f>IF(Calculator!E202="Faucet",Calculator!F202,0)</f>
        <v>0</v>
      </c>
      <c r="E203" s="8">
        <f t="shared" si="8"/>
        <v>0</v>
      </c>
      <c r="F203" s="8">
        <f t="shared" si="9"/>
        <v>0</v>
      </c>
      <c r="G203" s="8">
        <f t="shared" si="10"/>
        <v>0</v>
      </c>
    </row>
    <row r="204" spans="1:7" x14ac:dyDescent="0.25">
      <c r="A204" s="8" t="str">
        <f>Calculator!D203</f>
        <v/>
      </c>
      <c r="B204" s="8" t="str">
        <f>IF(Calculator!G203&gt;0,Calculator!G203,Calculator!H203)</f>
        <v/>
      </c>
      <c r="C204" s="8">
        <f t="shared" si="11"/>
        <v>1.5</v>
      </c>
      <c r="D204" s="8">
        <f>IF(Calculator!E203="Faucet",Calculator!F203,0)</f>
        <v>0</v>
      </c>
      <c r="E204" s="8">
        <f t="shared" si="8"/>
        <v>0</v>
      </c>
      <c r="F204" s="8">
        <f t="shared" si="9"/>
        <v>0</v>
      </c>
      <c r="G204" s="8">
        <f t="shared" si="10"/>
        <v>0</v>
      </c>
    </row>
    <row r="205" spans="1:7" x14ac:dyDescent="0.25">
      <c r="A205" s="8" t="str">
        <f>Calculator!D204</f>
        <v/>
      </c>
      <c r="B205" s="8" t="str">
        <f>IF(Calculator!G204&gt;0,Calculator!G204,Calculator!H204)</f>
        <v/>
      </c>
      <c r="C205" s="8">
        <f t="shared" si="11"/>
        <v>1.5</v>
      </c>
      <c r="D205" s="8">
        <f>IF(Calculator!E204="Faucet",Calculator!F204,0)</f>
        <v>0</v>
      </c>
      <c r="E205" s="8">
        <f t="shared" si="8"/>
        <v>0</v>
      </c>
      <c r="F205" s="8">
        <f t="shared" si="9"/>
        <v>0</v>
      </c>
      <c r="G205" s="8">
        <f t="shared" si="10"/>
        <v>0</v>
      </c>
    </row>
    <row r="206" spans="1:7" x14ac:dyDescent="0.25">
      <c r="A206" s="8" t="str">
        <f>Calculator!D205</f>
        <v/>
      </c>
      <c r="B206" s="8" t="str">
        <f>IF(Calculator!G205&gt;0,Calculator!G205,Calculator!H205)</f>
        <v/>
      </c>
      <c r="C206" s="8">
        <f t="shared" si="11"/>
        <v>1.5</v>
      </c>
      <c r="D206" s="8">
        <f>IF(Calculator!E205="Faucet",Calculator!F205,0)</f>
        <v>0</v>
      </c>
      <c r="E206" s="8">
        <f t="shared" si="8"/>
        <v>0</v>
      </c>
      <c r="F206" s="8">
        <f t="shared" si="9"/>
        <v>0</v>
      </c>
      <c r="G206" s="8">
        <f t="shared" si="10"/>
        <v>0</v>
      </c>
    </row>
    <row r="207" spans="1:7" x14ac:dyDescent="0.25">
      <c r="A207" s="8" t="str">
        <f>Calculator!D206</f>
        <v/>
      </c>
      <c r="B207" s="8" t="str">
        <f>IF(Calculator!G206&gt;0,Calculator!G206,Calculator!H206)</f>
        <v/>
      </c>
      <c r="C207" s="8">
        <f t="shared" si="11"/>
        <v>1.5</v>
      </c>
      <c r="D207" s="8">
        <f>IF(Calculator!E206="Faucet",Calculator!F206,0)</f>
        <v>0</v>
      </c>
      <c r="E207" s="8">
        <f t="shared" si="8"/>
        <v>0</v>
      </c>
      <c r="F207" s="8">
        <f t="shared" si="9"/>
        <v>0</v>
      </c>
      <c r="G207" s="8">
        <f t="shared" si="10"/>
        <v>0</v>
      </c>
    </row>
    <row r="208" spans="1:7" x14ac:dyDescent="0.25">
      <c r="A208" s="8" t="str">
        <f>Calculator!D207</f>
        <v/>
      </c>
      <c r="B208" s="8" t="str">
        <f>IF(Calculator!G207&gt;0,Calculator!G207,Calculator!H207)</f>
        <v/>
      </c>
      <c r="C208" s="8">
        <f t="shared" si="11"/>
        <v>1.5</v>
      </c>
      <c r="D208" s="8">
        <f>IF(Calculator!E207="Faucet",Calculator!F207,0)</f>
        <v>0</v>
      </c>
      <c r="E208" s="8">
        <f t="shared" ref="E208:E217" si="12">IFERROR($B$9*NO_EMP*OP_DAYS/$B$12,0)</f>
        <v>0</v>
      </c>
      <c r="F208" s="8">
        <f t="shared" ref="F208:F217" si="13">IFERROR(B208*C208*D208*E208/GALPERM3,0)</f>
        <v>0</v>
      </c>
      <c r="G208" s="8">
        <f t="shared" ref="G208:G217" si="14">C208*D208*E208/GALPERM3</f>
        <v>0</v>
      </c>
    </row>
    <row r="209" spans="1:7" x14ac:dyDescent="0.25">
      <c r="A209" s="8" t="str">
        <f>Calculator!D208</f>
        <v/>
      </c>
      <c r="B209" s="8" t="str">
        <f>IF(Calculator!G208&gt;0,Calculator!G208,Calculator!H208)</f>
        <v/>
      </c>
      <c r="C209" s="8">
        <f t="shared" ref="C209:C217" si="15">$B$8</f>
        <v>1.5</v>
      </c>
      <c r="D209" s="8">
        <f>IF(Calculator!E208="Faucet",Calculator!F208,0)</f>
        <v>0</v>
      </c>
      <c r="E209" s="8">
        <f t="shared" si="12"/>
        <v>0</v>
      </c>
      <c r="F209" s="8">
        <f t="shared" si="13"/>
        <v>0</v>
      </c>
      <c r="G209" s="8">
        <f t="shared" si="14"/>
        <v>0</v>
      </c>
    </row>
    <row r="210" spans="1:7" x14ac:dyDescent="0.25">
      <c r="A210" s="8" t="str">
        <f>Calculator!D209</f>
        <v/>
      </c>
      <c r="B210" s="8" t="str">
        <f>IF(Calculator!G209&gt;0,Calculator!G209,Calculator!H209)</f>
        <v/>
      </c>
      <c r="C210" s="8">
        <f t="shared" si="15"/>
        <v>1.5</v>
      </c>
      <c r="D210" s="8">
        <f>IF(Calculator!E209="Faucet",Calculator!F209,0)</f>
        <v>0</v>
      </c>
      <c r="E210" s="8">
        <f t="shared" si="12"/>
        <v>0</v>
      </c>
      <c r="F210" s="8">
        <f t="shared" si="13"/>
        <v>0</v>
      </c>
      <c r="G210" s="8">
        <f t="shared" si="14"/>
        <v>0</v>
      </c>
    </row>
    <row r="211" spans="1:7" x14ac:dyDescent="0.25">
      <c r="A211" s="8" t="str">
        <f>Calculator!D210</f>
        <v/>
      </c>
      <c r="B211" s="8" t="str">
        <f>IF(Calculator!G210&gt;0,Calculator!G210,Calculator!H210)</f>
        <v/>
      </c>
      <c r="C211" s="8">
        <f t="shared" si="15"/>
        <v>1.5</v>
      </c>
      <c r="D211" s="8">
        <f>IF(Calculator!E210="Faucet",Calculator!F210,0)</f>
        <v>0</v>
      </c>
      <c r="E211" s="8">
        <f t="shared" si="12"/>
        <v>0</v>
      </c>
      <c r="F211" s="8">
        <f t="shared" si="13"/>
        <v>0</v>
      </c>
      <c r="G211" s="8">
        <f t="shared" si="14"/>
        <v>0</v>
      </c>
    </row>
    <row r="212" spans="1:7" x14ac:dyDescent="0.25">
      <c r="A212" s="8" t="str">
        <f>Calculator!D211</f>
        <v/>
      </c>
      <c r="B212" s="8" t="str">
        <f>IF(Calculator!G211&gt;0,Calculator!G211,Calculator!H211)</f>
        <v/>
      </c>
      <c r="C212" s="8">
        <f t="shared" si="15"/>
        <v>1.5</v>
      </c>
      <c r="D212" s="8">
        <f>IF(Calculator!E211="Faucet",Calculator!F211,0)</f>
        <v>0</v>
      </c>
      <c r="E212" s="8">
        <f t="shared" si="12"/>
        <v>0</v>
      </c>
      <c r="F212" s="8">
        <f t="shared" si="13"/>
        <v>0</v>
      </c>
      <c r="G212" s="8">
        <f t="shared" si="14"/>
        <v>0</v>
      </c>
    </row>
    <row r="213" spans="1:7" x14ac:dyDescent="0.25">
      <c r="A213" s="8" t="str">
        <f>Calculator!D212</f>
        <v/>
      </c>
      <c r="B213" s="8" t="str">
        <f>IF(Calculator!G212&gt;0,Calculator!G212,Calculator!H212)</f>
        <v/>
      </c>
      <c r="C213" s="8">
        <f t="shared" si="15"/>
        <v>1.5</v>
      </c>
      <c r="D213" s="8">
        <f>IF(Calculator!E212="Faucet",Calculator!F212,0)</f>
        <v>0</v>
      </c>
      <c r="E213" s="8">
        <f t="shared" si="12"/>
        <v>0</v>
      </c>
      <c r="F213" s="8">
        <f t="shared" si="13"/>
        <v>0</v>
      </c>
      <c r="G213" s="8">
        <f t="shared" si="14"/>
        <v>0</v>
      </c>
    </row>
    <row r="214" spans="1:7" x14ac:dyDescent="0.25">
      <c r="A214" s="8" t="str">
        <f>Calculator!D213</f>
        <v/>
      </c>
      <c r="B214" s="8" t="str">
        <f>IF(Calculator!G213&gt;0,Calculator!G213,Calculator!H213)</f>
        <v/>
      </c>
      <c r="C214" s="8">
        <f t="shared" si="15"/>
        <v>1.5</v>
      </c>
      <c r="D214" s="8">
        <f>IF(Calculator!E213="Faucet",Calculator!F213,0)</f>
        <v>0</v>
      </c>
      <c r="E214" s="8">
        <f t="shared" si="12"/>
        <v>0</v>
      </c>
      <c r="F214" s="8">
        <f t="shared" si="13"/>
        <v>0</v>
      </c>
      <c r="G214" s="8">
        <f t="shared" si="14"/>
        <v>0</v>
      </c>
    </row>
    <row r="215" spans="1:7" x14ac:dyDescent="0.25">
      <c r="A215" s="8" t="str">
        <f>Calculator!D214</f>
        <v/>
      </c>
      <c r="B215" s="8" t="str">
        <f>IF(Calculator!G214&gt;0,Calculator!G214,Calculator!H214)</f>
        <v/>
      </c>
      <c r="C215" s="8">
        <f t="shared" si="15"/>
        <v>1.5</v>
      </c>
      <c r="D215" s="8">
        <f>IF(Calculator!E214="Faucet",Calculator!F214,0)</f>
        <v>0</v>
      </c>
      <c r="E215" s="8">
        <f t="shared" si="12"/>
        <v>0</v>
      </c>
      <c r="F215" s="8">
        <f t="shared" si="13"/>
        <v>0</v>
      </c>
      <c r="G215" s="8">
        <f t="shared" si="14"/>
        <v>0</v>
      </c>
    </row>
    <row r="216" spans="1:7" x14ac:dyDescent="0.25">
      <c r="A216" s="8" t="str">
        <f>Calculator!D215</f>
        <v/>
      </c>
      <c r="B216" s="8" t="str">
        <f>IF(Calculator!G215&gt;0,Calculator!G215,Calculator!H215)</f>
        <v/>
      </c>
      <c r="C216" s="8">
        <f t="shared" si="15"/>
        <v>1.5</v>
      </c>
      <c r="D216" s="8">
        <f>IF(Calculator!E215="Faucet",Calculator!F215,0)</f>
        <v>0</v>
      </c>
      <c r="E216" s="8">
        <f t="shared" si="12"/>
        <v>0</v>
      </c>
      <c r="F216" s="8">
        <f t="shared" si="13"/>
        <v>0</v>
      </c>
      <c r="G216" s="8">
        <f t="shared" si="14"/>
        <v>0</v>
      </c>
    </row>
    <row r="217" spans="1:7" x14ac:dyDescent="0.25">
      <c r="A217" s="8" t="str">
        <f>Calculator!D216</f>
        <v/>
      </c>
      <c r="B217" s="8" t="str">
        <f>IF(Calculator!G216&gt;0,Calculator!G216,Calculator!H216)</f>
        <v/>
      </c>
      <c r="C217" s="8">
        <f t="shared" si="15"/>
        <v>1.5</v>
      </c>
      <c r="D217" s="8">
        <f>IF(Calculator!E216="Faucet",Calculator!F216,0)</f>
        <v>0</v>
      </c>
      <c r="E217" s="8">
        <f t="shared" si="12"/>
        <v>0</v>
      </c>
      <c r="F217" s="8">
        <f t="shared" si="13"/>
        <v>0</v>
      </c>
      <c r="G217" s="8">
        <f t="shared" si="14"/>
        <v>0</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D020DE-1493-4B1F-9DBE-3036C18EF926}">
  <sheetPr>
    <tabColor rgb="FF005588"/>
  </sheetPr>
  <dimension ref="A1:J220"/>
  <sheetViews>
    <sheetView workbookViewId="0">
      <selection activeCell="C29" sqref="C29"/>
    </sheetView>
  </sheetViews>
  <sheetFormatPr defaultRowHeight="15" x14ac:dyDescent="0.25"/>
  <cols>
    <col min="1" max="1" width="69.7109375" style="5" bestFit="1" customWidth="1"/>
    <col min="2" max="2" width="16.140625" style="5" bestFit="1" customWidth="1"/>
    <col min="3" max="3" width="28.28515625" style="5" bestFit="1" customWidth="1"/>
    <col min="4" max="4" width="14.42578125" style="5" customWidth="1"/>
    <col min="5" max="5" width="32.28515625" style="5" bestFit="1" customWidth="1"/>
    <col min="6" max="6" width="9.140625" style="7"/>
    <col min="7" max="7" width="16.140625" style="5" bestFit="1" customWidth="1"/>
    <col min="8" max="8" width="9" style="5" bestFit="1" customWidth="1"/>
    <col min="9" max="9" width="14" style="5" bestFit="1" customWidth="1"/>
    <col min="10" max="10" width="32.28515625" style="5" bestFit="1" customWidth="1"/>
    <col min="11" max="16384" width="9.140625" style="5"/>
  </cols>
  <sheetData>
    <row r="1" spans="1:6" s="6" customFormat="1" ht="28.5" x14ac:dyDescent="0.45">
      <c r="A1" s="4" t="s">
        <v>14</v>
      </c>
      <c r="F1" s="27"/>
    </row>
    <row r="2" spans="1:6" ht="16.5" x14ac:dyDescent="0.25">
      <c r="A2" s="8" t="s">
        <v>89</v>
      </c>
      <c r="B2" s="9">
        <f>SUM(F20:F220,J20:J220)</f>
        <v>0</v>
      </c>
    </row>
    <row r="4" spans="1:6" s="6" customFormat="1" ht="21" x14ac:dyDescent="0.35">
      <c r="A4" s="10" t="s">
        <v>130</v>
      </c>
      <c r="F4" s="27"/>
    </row>
    <row r="5" spans="1:6" s="6" customFormat="1" ht="16.5" x14ac:dyDescent="0.3">
      <c r="A5" s="2" t="s">
        <v>135</v>
      </c>
      <c r="B5" s="2" t="s">
        <v>134</v>
      </c>
      <c r="C5" s="2" t="s">
        <v>2</v>
      </c>
      <c r="D5" s="2" t="s">
        <v>133</v>
      </c>
      <c r="F5" s="27"/>
    </row>
    <row r="6" spans="1:6" x14ac:dyDescent="0.25">
      <c r="A6" s="8" t="s">
        <v>228</v>
      </c>
      <c r="B6" s="8">
        <v>23.799999999999997</v>
      </c>
      <c r="C6" s="8" t="s">
        <v>40</v>
      </c>
      <c r="D6" s="8" t="s">
        <v>41</v>
      </c>
    </row>
    <row r="7" spans="1:6" x14ac:dyDescent="0.25">
      <c r="A7" s="8" t="s">
        <v>42</v>
      </c>
      <c r="B7" s="8">
        <v>12.6</v>
      </c>
      <c r="C7" s="8" t="s">
        <v>40</v>
      </c>
      <c r="D7" s="8" t="s">
        <v>41</v>
      </c>
    </row>
    <row r="8" spans="1:6" x14ac:dyDescent="0.25">
      <c r="A8" s="8" t="s">
        <v>229</v>
      </c>
      <c r="B8" s="8">
        <v>15.399999999999999</v>
      </c>
      <c r="C8" s="8" t="s">
        <v>40</v>
      </c>
      <c r="D8" s="8" t="s">
        <v>41</v>
      </c>
    </row>
    <row r="9" spans="1:6" x14ac:dyDescent="0.25">
      <c r="A9" s="8" t="s">
        <v>43</v>
      </c>
      <c r="B9" s="8">
        <v>12.6</v>
      </c>
      <c r="C9" s="8" t="s">
        <v>40</v>
      </c>
      <c r="D9" s="8" t="s">
        <v>41</v>
      </c>
    </row>
    <row r="10" spans="1:6" x14ac:dyDescent="0.25">
      <c r="A10" s="8" t="s">
        <v>143</v>
      </c>
      <c r="B10" s="8">
        <v>4</v>
      </c>
      <c r="C10" s="8" t="s">
        <v>144</v>
      </c>
      <c r="D10" s="8" t="s">
        <v>142</v>
      </c>
    </row>
    <row r="11" spans="1:6" x14ac:dyDescent="0.25">
      <c r="A11" s="8" t="s">
        <v>227</v>
      </c>
      <c r="B11" s="8" t="s">
        <v>44</v>
      </c>
      <c r="C11" s="8" t="s">
        <v>45</v>
      </c>
      <c r="D11" s="8" t="s">
        <v>46</v>
      </c>
    </row>
    <row r="12" spans="1:6" x14ac:dyDescent="0.25">
      <c r="A12" s="8" t="s">
        <v>47</v>
      </c>
      <c r="B12" s="8">
        <v>10</v>
      </c>
      <c r="C12" s="8" t="s">
        <v>48</v>
      </c>
      <c r="D12" s="8" t="s">
        <v>49</v>
      </c>
    </row>
    <row r="13" spans="1:6" x14ac:dyDescent="0.25">
      <c r="A13" s="8" t="s">
        <v>50</v>
      </c>
      <c r="B13" s="8">
        <v>1.4</v>
      </c>
      <c r="C13" s="8" t="s">
        <v>51</v>
      </c>
      <c r="D13" s="8" t="s">
        <v>52</v>
      </c>
    </row>
    <row r="14" spans="1:6" x14ac:dyDescent="0.25">
      <c r="A14" s="8" t="s">
        <v>53</v>
      </c>
      <c r="B14" s="8">
        <v>3</v>
      </c>
      <c r="C14" s="8" t="s">
        <v>51</v>
      </c>
      <c r="D14" s="8" t="s">
        <v>54</v>
      </c>
    </row>
    <row r="15" spans="1:6" x14ac:dyDescent="0.25">
      <c r="A15" s="8" t="s">
        <v>55</v>
      </c>
      <c r="B15" s="8">
        <v>2</v>
      </c>
      <c r="C15" s="8" t="s">
        <v>51</v>
      </c>
      <c r="D15" s="8" t="s">
        <v>54</v>
      </c>
    </row>
    <row r="17" spans="1:10" s="6" customFormat="1" ht="21" x14ac:dyDescent="0.35">
      <c r="A17" s="10" t="s">
        <v>131</v>
      </c>
      <c r="F17" s="27"/>
    </row>
    <row r="18" spans="1:10" s="6" customFormat="1" ht="16.5" x14ac:dyDescent="0.3">
      <c r="A18" s="6" t="s">
        <v>141</v>
      </c>
      <c r="F18" s="27"/>
      <c r="G18" s="6" t="s">
        <v>147</v>
      </c>
    </row>
    <row r="19" spans="1:10" s="6" customFormat="1" ht="18" x14ac:dyDescent="0.3">
      <c r="A19" s="2" t="s">
        <v>132</v>
      </c>
      <c r="B19" s="2" t="s">
        <v>145</v>
      </c>
      <c r="C19" s="2" t="s">
        <v>3</v>
      </c>
      <c r="D19" s="2" t="s">
        <v>146</v>
      </c>
      <c r="E19" s="3" t="s">
        <v>137</v>
      </c>
      <c r="F19" s="27"/>
      <c r="G19" s="2" t="s">
        <v>145</v>
      </c>
      <c r="H19" s="2" t="s">
        <v>3</v>
      </c>
      <c r="I19" s="2" t="s">
        <v>146</v>
      </c>
      <c r="J19" s="2" t="s">
        <v>137</v>
      </c>
    </row>
    <row r="20" spans="1:10" x14ac:dyDescent="0.25">
      <c r="A20" s="8">
        <f>Calculator!D15</f>
        <v>1</v>
      </c>
      <c r="B20" s="8" t="str">
        <f>IF(Calculator!G15&gt;0,Calculator!G15,Calculator!H15)</f>
        <v/>
      </c>
      <c r="C20" s="8">
        <f>IF(Calculator!E15="Laundry machine, front-loading",Calculator!F15,0)</f>
        <v>0</v>
      </c>
      <c r="D20" s="14">
        <f t="shared" ref="D20:D83" si="0">$B$10*OP_DAYS</f>
        <v>1460</v>
      </c>
      <c r="E20" s="8">
        <f t="shared" ref="E20:E83" si="1">IFERROR(B20*C20*D20/GALPERM3,0)</f>
        <v>0</v>
      </c>
      <c r="G20" s="24" t="str">
        <f>IF(Calculator!G15&gt;0,Calculator!G15,Calculator!H15)</f>
        <v/>
      </c>
      <c r="H20" s="8">
        <f>IF(Calculator!E15="Laundry machine, top-loading",Calculator!F15,0)</f>
        <v>0</v>
      </c>
      <c r="I20" s="8">
        <f t="shared" ref="I20:I83" si="2">$B$10*OP_DAYS</f>
        <v>1460</v>
      </c>
      <c r="J20" s="8">
        <f t="shared" ref="J20:J83" si="3">IFERROR(G20*H20*I20/GALPERM3,0)</f>
        <v>0</v>
      </c>
    </row>
    <row r="21" spans="1:10" x14ac:dyDescent="0.25">
      <c r="A21" s="8" t="str">
        <f>Calculator!D16</f>
        <v/>
      </c>
      <c r="B21" s="8" t="str">
        <f>IF(Calculator!G16&gt;0,Calculator!G16,Calculator!H16)</f>
        <v/>
      </c>
      <c r="C21" s="8">
        <f>IF(Calculator!E16="Laundry machine, front-loading",Calculator!F16,0)</f>
        <v>0</v>
      </c>
      <c r="D21" s="14">
        <f t="shared" si="0"/>
        <v>1460</v>
      </c>
      <c r="E21" s="8">
        <f t="shared" si="1"/>
        <v>0</v>
      </c>
      <c r="G21" s="24" t="str">
        <f>IF(Calculator!G16&gt;0,Calculator!G16,Calculator!H16)</f>
        <v/>
      </c>
      <c r="H21" s="8">
        <f>IF(Calculator!E16="Laundry machine, top-loading",Calculator!F16,0)</f>
        <v>0</v>
      </c>
      <c r="I21" s="8">
        <f t="shared" si="2"/>
        <v>1460</v>
      </c>
      <c r="J21" s="8">
        <f t="shared" si="3"/>
        <v>0</v>
      </c>
    </row>
    <row r="22" spans="1:10" x14ac:dyDescent="0.25">
      <c r="A22" s="8" t="str">
        <f>Calculator!D17</f>
        <v/>
      </c>
      <c r="B22" s="8" t="str">
        <f>IF(Calculator!G17&gt;0,Calculator!G17,Calculator!H17)</f>
        <v/>
      </c>
      <c r="C22" s="8">
        <f>IF(Calculator!E17="Laundry machine, front-loading",Calculator!F17,0)</f>
        <v>0</v>
      </c>
      <c r="D22" s="14">
        <f t="shared" si="0"/>
        <v>1460</v>
      </c>
      <c r="E22" s="8">
        <f t="shared" si="1"/>
        <v>0</v>
      </c>
      <c r="G22" s="24" t="str">
        <f>IF(Calculator!G17&gt;0,Calculator!G17,Calculator!H17)</f>
        <v/>
      </c>
      <c r="H22" s="8">
        <f>IF(Calculator!E17="Laundry machine, top-loading",Calculator!F17,0)</f>
        <v>0</v>
      </c>
      <c r="I22" s="8">
        <f t="shared" si="2"/>
        <v>1460</v>
      </c>
      <c r="J22" s="8">
        <f t="shared" si="3"/>
        <v>0</v>
      </c>
    </row>
    <row r="23" spans="1:10" x14ac:dyDescent="0.25">
      <c r="A23" s="8" t="str">
        <f>Calculator!D18</f>
        <v/>
      </c>
      <c r="B23" s="8" t="str">
        <f>IF(Calculator!G18&gt;0,Calculator!G18,Calculator!H18)</f>
        <v/>
      </c>
      <c r="C23" s="8">
        <f>IF(Calculator!E18="Laundry machine, front-loading",Calculator!F18,0)</f>
        <v>0</v>
      </c>
      <c r="D23" s="14">
        <f t="shared" si="0"/>
        <v>1460</v>
      </c>
      <c r="E23" s="8">
        <f t="shared" si="1"/>
        <v>0</v>
      </c>
      <c r="G23" s="24" t="str">
        <f>IF(Calculator!G18&gt;0,Calculator!G18,Calculator!H18)</f>
        <v/>
      </c>
      <c r="H23" s="8">
        <f>IF(Calculator!E18="Laundry machine, top-loading",Calculator!F18,0)</f>
        <v>0</v>
      </c>
      <c r="I23" s="8">
        <f t="shared" si="2"/>
        <v>1460</v>
      </c>
      <c r="J23" s="8">
        <f t="shared" si="3"/>
        <v>0</v>
      </c>
    </row>
    <row r="24" spans="1:10" x14ac:dyDescent="0.25">
      <c r="A24" s="8" t="str">
        <f>Calculator!D19</f>
        <v/>
      </c>
      <c r="B24" s="8" t="str">
        <f>IF(Calculator!G19&gt;0,Calculator!G19,Calculator!H19)</f>
        <v/>
      </c>
      <c r="C24" s="8">
        <f>IF(Calculator!E19="Laundry machine, front-loading",Calculator!F19,0)</f>
        <v>0</v>
      </c>
      <c r="D24" s="14">
        <f t="shared" si="0"/>
        <v>1460</v>
      </c>
      <c r="E24" s="8">
        <f t="shared" si="1"/>
        <v>0</v>
      </c>
      <c r="G24" s="24" t="str">
        <f>IF(Calculator!G19&gt;0,Calculator!G19,Calculator!H19)</f>
        <v/>
      </c>
      <c r="H24" s="8">
        <f>IF(Calculator!E19="Laundry machine, top-loading",Calculator!F19,0)</f>
        <v>0</v>
      </c>
      <c r="I24" s="8">
        <f t="shared" si="2"/>
        <v>1460</v>
      </c>
      <c r="J24" s="8">
        <f t="shared" si="3"/>
        <v>0</v>
      </c>
    </row>
    <row r="25" spans="1:10" x14ac:dyDescent="0.25">
      <c r="A25" s="8" t="str">
        <f>Calculator!D20</f>
        <v/>
      </c>
      <c r="B25" s="8" t="str">
        <f>IF(Calculator!G20&gt;0,Calculator!G20,Calculator!H20)</f>
        <v/>
      </c>
      <c r="C25" s="8">
        <f>IF(Calculator!E20="Laundry machine, front-loading",Calculator!F20,0)</f>
        <v>0</v>
      </c>
      <c r="D25" s="14">
        <f t="shared" si="0"/>
        <v>1460</v>
      </c>
      <c r="E25" s="8">
        <f t="shared" si="1"/>
        <v>0</v>
      </c>
      <c r="G25" s="24" t="str">
        <f>IF(Calculator!G20&gt;0,Calculator!G20,Calculator!H20)</f>
        <v/>
      </c>
      <c r="H25" s="8">
        <f>IF(Calculator!E20="Laundry machine, top-loading",Calculator!F20,0)</f>
        <v>0</v>
      </c>
      <c r="I25" s="8">
        <f t="shared" si="2"/>
        <v>1460</v>
      </c>
      <c r="J25" s="8">
        <f t="shared" si="3"/>
        <v>0</v>
      </c>
    </row>
    <row r="26" spans="1:10" x14ac:dyDescent="0.25">
      <c r="A26" s="8" t="str">
        <f>Calculator!D21</f>
        <v/>
      </c>
      <c r="B26" s="8" t="str">
        <f>IF(Calculator!G21&gt;0,Calculator!G21,Calculator!H21)</f>
        <v/>
      </c>
      <c r="C26" s="8">
        <f>IF(Calculator!E21="Laundry machine, front-loading",Calculator!F21,0)</f>
        <v>0</v>
      </c>
      <c r="D26" s="14">
        <f t="shared" si="0"/>
        <v>1460</v>
      </c>
      <c r="E26" s="8">
        <f t="shared" si="1"/>
        <v>0</v>
      </c>
      <c r="G26" s="24" t="str">
        <f>IF(Calculator!G21&gt;0,Calculator!G21,Calculator!H21)</f>
        <v/>
      </c>
      <c r="H26" s="8">
        <f>IF(Calculator!E21="Laundry machine, top-loading",Calculator!F21,0)</f>
        <v>0</v>
      </c>
      <c r="I26" s="8">
        <f t="shared" si="2"/>
        <v>1460</v>
      </c>
      <c r="J26" s="8">
        <f t="shared" si="3"/>
        <v>0</v>
      </c>
    </row>
    <row r="27" spans="1:10" x14ac:dyDescent="0.25">
      <c r="A27" s="8" t="str">
        <f>Calculator!D22</f>
        <v/>
      </c>
      <c r="B27" s="8" t="str">
        <f>IF(Calculator!G22&gt;0,Calculator!G22,Calculator!H22)</f>
        <v/>
      </c>
      <c r="C27" s="8">
        <f>IF(Calculator!E22="Laundry machine, front-loading",Calculator!F22,0)</f>
        <v>0</v>
      </c>
      <c r="D27" s="14">
        <f t="shared" si="0"/>
        <v>1460</v>
      </c>
      <c r="E27" s="8">
        <f t="shared" si="1"/>
        <v>0</v>
      </c>
      <c r="G27" s="24" t="str">
        <f>IF(Calculator!G22&gt;0,Calculator!G22,Calculator!H22)</f>
        <v/>
      </c>
      <c r="H27" s="8">
        <f>IF(Calculator!E22="Laundry machine, top-loading",Calculator!F22,0)</f>
        <v>0</v>
      </c>
      <c r="I27" s="8">
        <f t="shared" si="2"/>
        <v>1460</v>
      </c>
      <c r="J27" s="8">
        <f t="shared" si="3"/>
        <v>0</v>
      </c>
    </row>
    <row r="28" spans="1:10" x14ac:dyDescent="0.25">
      <c r="A28" s="8" t="str">
        <f>Calculator!D23</f>
        <v/>
      </c>
      <c r="B28" s="8" t="str">
        <f>IF(Calculator!G23&gt;0,Calculator!G23,Calculator!H23)</f>
        <v/>
      </c>
      <c r="C28" s="8">
        <f>IF(Calculator!E23="Laundry machine, front-loading",Calculator!F23,0)</f>
        <v>0</v>
      </c>
      <c r="D28" s="14">
        <f t="shared" si="0"/>
        <v>1460</v>
      </c>
      <c r="E28" s="8">
        <f t="shared" si="1"/>
        <v>0</v>
      </c>
      <c r="G28" s="24" t="str">
        <f>IF(Calculator!G23&gt;0,Calculator!G23,Calculator!H23)</f>
        <v/>
      </c>
      <c r="H28" s="8">
        <f>IF(Calculator!E23="Laundry machine, top-loading",Calculator!F23,0)</f>
        <v>0</v>
      </c>
      <c r="I28" s="8">
        <f t="shared" si="2"/>
        <v>1460</v>
      </c>
      <c r="J28" s="8">
        <f t="shared" si="3"/>
        <v>0</v>
      </c>
    </row>
    <row r="29" spans="1:10" x14ac:dyDescent="0.25">
      <c r="A29" s="8" t="str">
        <f>Calculator!D24</f>
        <v/>
      </c>
      <c r="B29" s="8" t="str">
        <f>IF(Calculator!G24&gt;0,Calculator!G24,Calculator!H24)</f>
        <v/>
      </c>
      <c r="C29" s="8">
        <f>IF(Calculator!E24="Laundry machine, front-loading",Calculator!F24,0)</f>
        <v>0</v>
      </c>
      <c r="D29" s="14">
        <f t="shared" si="0"/>
        <v>1460</v>
      </c>
      <c r="E29" s="8">
        <f t="shared" si="1"/>
        <v>0</v>
      </c>
      <c r="G29" s="24" t="str">
        <f>IF(Calculator!G24&gt;0,Calculator!G24,Calculator!H24)</f>
        <v/>
      </c>
      <c r="H29" s="8">
        <f>IF(Calculator!E24="Laundry machine, top-loading",Calculator!F24,0)</f>
        <v>0</v>
      </c>
      <c r="I29" s="8">
        <f t="shared" si="2"/>
        <v>1460</v>
      </c>
      <c r="J29" s="8">
        <f t="shared" si="3"/>
        <v>0</v>
      </c>
    </row>
    <row r="30" spans="1:10" x14ac:dyDescent="0.25">
      <c r="A30" s="8" t="str">
        <f>Calculator!D25</f>
        <v/>
      </c>
      <c r="B30" s="8" t="str">
        <f>IF(Calculator!G25&gt;0,Calculator!G25,Calculator!H25)</f>
        <v/>
      </c>
      <c r="C30" s="8">
        <f>IF(Calculator!E25="Laundry machine, front-loading",Calculator!F25,0)</f>
        <v>0</v>
      </c>
      <c r="D30" s="14">
        <f t="shared" si="0"/>
        <v>1460</v>
      </c>
      <c r="E30" s="8">
        <f t="shared" si="1"/>
        <v>0</v>
      </c>
      <c r="G30" s="24" t="str">
        <f>IF(Calculator!G25&gt;0,Calculator!G25,Calculator!H25)</f>
        <v/>
      </c>
      <c r="H30" s="8">
        <f>IF(Calculator!E25="Laundry machine, top-loading",Calculator!F25,0)</f>
        <v>0</v>
      </c>
      <c r="I30" s="8">
        <f t="shared" si="2"/>
        <v>1460</v>
      </c>
      <c r="J30" s="8">
        <f t="shared" si="3"/>
        <v>0</v>
      </c>
    </row>
    <row r="31" spans="1:10" x14ac:dyDescent="0.25">
      <c r="A31" s="8" t="str">
        <f>Calculator!D26</f>
        <v/>
      </c>
      <c r="B31" s="8" t="str">
        <f>IF(Calculator!G26&gt;0,Calculator!G26,Calculator!H26)</f>
        <v/>
      </c>
      <c r="C31" s="8">
        <f>IF(Calculator!E26="Laundry machine, front-loading",Calculator!F26,0)</f>
        <v>0</v>
      </c>
      <c r="D31" s="14">
        <f t="shared" si="0"/>
        <v>1460</v>
      </c>
      <c r="E31" s="8">
        <f t="shared" si="1"/>
        <v>0</v>
      </c>
      <c r="G31" s="24" t="str">
        <f>IF(Calculator!G26&gt;0,Calculator!G26,Calculator!H26)</f>
        <v/>
      </c>
      <c r="H31" s="8">
        <f>IF(Calculator!E26="Laundry machine, top-loading",Calculator!F26,0)</f>
        <v>0</v>
      </c>
      <c r="I31" s="8">
        <f t="shared" si="2"/>
        <v>1460</v>
      </c>
      <c r="J31" s="8">
        <f t="shared" si="3"/>
        <v>0</v>
      </c>
    </row>
    <row r="32" spans="1:10" x14ac:dyDescent="0.25">
      <c r="A32" s="8" t="str">
        <f>Calculator!D27</f>
        <v/>
      </c>
      <c r="B32" s="8" t="str">
        <f>IF(Calculator!G27&gt;0,Calculator!G27,Calculator!H27)</f>
        <v/>
      </c>
      <c r="C32" s="8">
        <f>IF(Calculator!E27="Laundry machine, front-loading",Calculator!F27,0)</f>
        <v>0</v>
      </c>
      <c r="D32" s="14">
        <f t="shared" si="0"/>
        <v>1460</v>
      </c>
      <c r="E32" s="8">
        <f t="shared" si="1"/>
        <v>0</v>
      </c>
      <c r="G32" s="24" t="str">
        <f>IF(Calculator!G27&gt;0,Calculator!G27,Calculator!H27)</f>
        <v/>
      </c>
      <c r="H32" s="8">
        <f>IF(Calculator!E27="Laundry machine, top-loading",Calculator!F27,0)</f>
        <v>0</v>
      </c>
      <c r="I32" s="8">
        <f t="shared" si="2"/>
        <v>1460</v>
      </c>
      <c r="J32" s="8">
        <f t="shared" si="3"/>
        <v>0</v>
      </c>
    </row>
    <row r="33" spans="1:10" x14ac:dyDescent="0.25">
      <c r="A33" s="8" t="str">
        <f>Calculator!D28</f>
        <v/>
      </c>
      <c r="B33" s="8" t="str">
        <f>IF(Calculator!G28&gt;0,Calculator!G28,Calculator!H28)</f>
        <v/>
      </c>
      <c r="C33" s="8">
        <f>IF(Calculator!E28="Laundry machine, front-loading",Calculator!F28,0)</f>
        <v>0</v>
      </c>
      <c r="D33" s="14">
        <f t="shared" si="0"/>
        <v>1460</v>
      </c>
      <c r="E33" s="8">
        <f t="shared" si="1"/>
        <v>0</v>
      </c>
      <c r="G33" s="24" t="str">
        <f>IF(Calculator!G28&gt;0,Calculator!G28,Calculator!H28)</f>
        <v/>
      </c>
      <c r="H33" s="8">
        <f>IF(Calculator!E28="Laundry machine, top-loading",Calculator!F28,0)</f>
        <v>0</v>
      </c>
      <c r="I33" s="8">
        <f t="shared" si="2"/>
        <v>1460</v>
      </c>
      <c r="J33" s="8">
        <f t="shared" si="3"/>
        <v>0</v>
      </c>
    </row>
    <row r="34" spans="1:10" x14ac:dyDescent="0.25">
      <c r="A34" s="8" t="str">
        <f>Calculator!D29</f>
        <v/>
      </c>
      <c r="B34" s="8" t="str">
        <f>IF(Calculator!G29&gt;0,Calculator!G29,Calculator!H29)</f>
        <v/>
      </c>
      <c r="C34" s="8">
        <f>IF(Calculator!E29="Laundry machine, front-loading",Calculator!F29,0)</f>
        <v>0</v>
      </c>
      <c r="D34" s="14">
        <f t="shared" si="0"/>
        <v>1460</v>
      </c>
      <c r="E34" s="8">
        <f t="shared" si="1"/>
        <v>0</v>
      </c>
      <c r="G34" s="24" t="str">
        <f>IF(Calculator!G29&gt;0,Calculator!G29,Calculator!H29)</f>
        <v/>
      </c>
      <c r="H34" s="8">
        <f>IF(Calculator!E29="Laundry machine, top-loading",Calculator!F29,0)</f>
        <v>0</v>
      </c>
      <c r="I34" s="8">
        <f t="shared" si="2"/>
        <v>1460</v>
      </c>
      <c r="J34" s="8">
        <f t="shared" si="3"/>
        <v>0</v>
      </c>
    </row>
    <row r="35" spans="1:10" x14ac:dyDescent="0.25">
      <c r="A35" s="8" t="str">
        <f>Calculator!D30</f>
        <v/>
      </c>
      <c r="B35" s="8" t="str">
        <f>IF(Calculator!G30&gt;0,Calculator!G30,Calculator!H30)</f>
        <v/>
      </c>
      <c r="C35" s="8">
        <f>IF(Calculator!E30="Laundry machine, front-loading",Calculator!F30,0)</f>
        <v>0</v>
      </c>
      <c r="D35" s="14">
        <f t="shared" si="0"/>
        <v>1460</v>
      </c>
      <c r="E35" s="8">
        <f t="shared" si="1"/>
        <v>0</v>
      </c>
      <c r="G35" s="24" t="str">
        <f>IF(Calculator!G30&gt;0,Calculator!G30,Calculator!H30)</f>
        <v/>
      </c>
      <c r="H35" s="8">
        <f>IF(Calculator!E30="Laundry machine, top-loading",Calculator!F30,0)</f>
        <v>0</v>
      </c>
      <c r="I35" s="8">
        <f t="shared" si="2"/>
        <v>1460</v>
      </c>
      <c r="J35" s="8">
        <f t="shared" si="3"/>
        <v>0</v>
      </c>
    </row>
    <row r="36" spans="1:10" x14ac:dyDescent="0.25">
      <c r="A36" s="8" t="str">
        <f>Calculator!D31</f>
        <v/>
      </c>
      <c r="B36" s="8" t="str">
        <f>IF(Calculator!G31&gt;0,Calculator!G31,Calculator!H31)</f>
        <v/>
      </c>
      <c r="C36" s="8">
        <f>IF(Calculator!E31="Laundry machine, front-loading",Calculator!F31,0)</f>
        <v>0</v>
      </c>
      <c r="D36" s="14">
        <f t="shared" si="0"/>
        <v>1460</v>
      </c>
      <c r="E36" s="8">
        <f t="shared" si="1"/>
        <v>0</v>
      </c>
      <c r="G36" s="24" t="str">
        <f>IF(Calculator!G31&gt;0,Calculator!G31,Calculator!H31)</f>
        <v/>
      </c>
      <c r="H36" s="8">
        <f>IF(Calculator!E31="Laundry machine, top-loading",Calculator!F31,0)</f>
        <v>0</v>
      </c>
      <c r="I36" s="8">
        <f t="shared" si="2"/>
        <v>1460</v>
      </c>
      <c r="J36" s="8">
        <f t="shared" si="3"/>
        <v>0</v>
      </c>
    </row>
    <row r="37" spans="1:10" x14ac:dyDescent="0.25">
      <c r="A37" s="8" t="str">
        <f>Calculator!D32</f>
        <v/>
      </c>
      <c r="B37" s="8" t="str">
        <f>IF(Calculator!G32&gt;0,Calculator!G32,Calculator!H32)</f>
        <v/>
      </c>
      <c r="C37" s="8">
        <f>IF(Calculator!E32="Laundry machine, front-loading",Calculator!F32,0)</f>
        <v>0</v>
      </c>
      <c r="D37" s="14">
        <f t="shared" si="0"/>
        <v>1460</v>
      </c>
      <c r="E37" s="8">
        <f t="shared" si="1"/>
        <v>0</v>
      </c>
      <c r="G37" s="24" t="str">
        <f>IF(Calculator!G32&gt;0,Calculator!G32,Calculator!H32)</f>
        <v/>
      </c>
      <c r="H37" s="8">
        <f>IF(Calculator!E32="Laundry machine, top-loading",Calculator!F32,0)</f>
        <v>0</v>
      </c>
      <c r="I37" s="8">
        <f t="shared" si="2"/>
        <v>1460</v>
      </c>
      <c r="J37" s="8">
        <f t="shared" si="3"/>
        <v>0</v>
      </c>
    </row>
    <row r="38" spans="1:10" x14ac:dyDescent="0.25">
      <c r="A38" s="8" t="str">
        <f>Calculator!D33</f>
        <v/>
      </c>
      <c r="B38" s="8" t="str">
        <f>IF(Calculator!G33&gt;0,Calculator!G33,Calculator!H33)</f>
        <v/>
      </c>
      <c r="C38" s="8">
        <f>IF(Calculator!E33="Laundry machine, front-loading",Calculator!F33,0)</f>
        <v>0</v>
      </c>
      <c r="D38" s="14">
        <f t="shared" si="0"/>
        <v>1460</v>
      </c>
      <c r="E38" s="8">
        <f t="shared" si="1"/>
        <v>0</v>
      </c>
      <c r="G38" s="24" t="str">
        <f>IF(Calculator!G33&gt;0,Calculator!G33,Calculator!H33)</f>
        <v/>
      </c>
      <c r="H38" s="8">
        <f>IF(Calculator!E33="Laundry machine, top-loading",Calculator!F33,0)</f>
        <v>0</v>
      </c>
      <c r="I38" s="8">
        <f t="shared" si="2"/>
        <v>1460</v>
      </c>
      <c r="J38" s="8">
        <f t="shared" si="3"/>
        <v>0</v>
      </c>
    </row>
    <row r="39" spans="1:10" x14ac:dyDescent="0.25">
      <c r="A39" s="8" t="str">
        <f>Calculator!D34</f>
        <v/>
      </c>
      <c r="B39" s="8" t="str">
        <f>IF(Calculator!G34&gt;0,Calculator!G34,Calculator!H34)</f>
        <v/>
      </c>
      <c r="C39" s="8">
        <f>IF(Calculator!E34="Laundry machine, front-loading",Calculator!F34,0)</f>
        <v>0</v>
      </c>
      <c r="D39" s="14">
        <f t="shared" si="0"/>
        <v>1460</v>
      </c>
      <c r="E39" s="8">
        <f t="shared" si="1"/>
        <v>0</v>
      </c>
      <c r="G39" s="24" t="str">
        <f>IF(Calculator!G34&gt;0,Calculator!G34,Calculator!H34)</f>
        <v/>
      </c>
      <c r="H39" s="8">
        <f>IF(Calculator!E34="Laundry machine, top-loading",Calculator!F34,0)</f>
        <v>0</v>
      </c>
      <c r="I39" s="8">
        <f t="shared" si="2"/>
        <v>1460</v>
      </c>
      <c r="J39" s="8">
        <f t="shared" si="3"/>
        <v>0</v>
      </c>
    </row>
    <row r="40" spans="1:10" x14ac:dyDescent="0.25">
      <c r="A40" s="8" t="str">
        <f>Calculator!D35</f>
        <v/>
      </c>
      <c r="B40" s="8" t="str">
        <f>IF(Calculator!G35&gt;0,Calculator!G35,Calculator!H35)</f>
        <v/>
      </c>
      <c r="C40" s="8">
        <f>IF(Calculator!E35="Laundry machine, front-loading",Calculator!F35,0)</f>
        <v>0</v>
      </c>
      <c r="D40" s="14">
        <f t="shared" si="0"/>
        <v>1460</v>
      </c>
      <c r="E40" s="8">
        <f t="shared" si="1"/>
        <v>0</v>
      </c>
      <c r="G40" s="24" t="str">
        <f>IF(Calculator!G35&gt;0,Calculator!G35,Calculator!H35)</f>
        <v/>
      </c>
      <c r="H40" s="8">
        <f>IF(Calculator!E35="Laundry machine, top-loading",Calculator!F35,0)</f>
        <v>0</v>
      </c>
      <c r="I40" s="8">
        <f t="shared" si="2"/>
        <v>1460</v>
      </c>
      <c r="J40" s="8">
        <f t="shared" si="3"/>
        <v>0</v>
      </c>
    </row>
    <row r="41" spans="1:10" x14ac:dyDescent="0.25">
      <c r="A41" s="8" t="str">
        <f>Calculator!D36</f>
        <v/>
      </c>
      <c r="B41" s="8" t="str">
        <f>IF(Calculator!G36&gt;0,Calculator!G36,Calculator!H36)</f>
        <v/>
      </c>
      <c r="C41" s="8">
        <f>IF(Calculator!E36="Laundry machine, front-loading",Calculator!F36,0)</f>
        <v>0</v>
      </c>
      <c r="D41" s="14">
        <f t="shared" si="0"/>
        <v>1460</v>
      </c>
      <c r="E41" s="8">
        <f t="shared" si="1"/>
        <v>0</v>
      </c>
      <c r="G41" s="24" t="str">
        <f>IF(Calculator!G36&gt;0,Calculator!G36,Calculator!H36)</f>
        <v/>
      </c>
      <c r="H41" s="8">
        <f>IF(Calculator!E36="Laundry machine, top-loading",Calculator!F36,0)</f>
        <v>0</v>
      </c>
      <c r="I41" s="8">
        <f t="shared" si="2"/>
        <v>1460</v>
      </c>
      <c r="J41" s="8">
        <f t="shared" si="3"/>
        <v>0</v>
      </c>
    </row>
    <row r="42" spans="1:10" x14ac:dyDescent="0.25">
      <c r="A42" s="8" t="str">
        <f>Calculator!D37</f>
        <v/>
      </c>
      <c r="B42" s="8" t="str">
        <f>IF(Calculator!G37&gt;0,Calculator!G37,Calculator!H37)</f>
        <v/>
      </c>
      <c r="C42" s="8">
        <f>IF(Calculator!E37="Laundry machine, front-loading",Calculator!F37,0)</f>
        <v>0</v>
      </c>
      <c r="D42" s="14">
        <f t="shared" si="0"/>
        <v>1460</v>
      </c>
      <c r="E42" s="8">
        <f t="shared" si="1"/>
        <v>0</v>
      </c>
      <c r="G42" s="24" t="str">
        <f>IF(Calculator!G37&gt;0,Calculator!G37,Calculator!H37)</f>
        <v/>
      </c>
      <c r="H42" s="8">
        <f>IF(Calculator!E37="Laundry machine, top-loading",Calculator!F37,0)</f>
        <v>0</v>
      </c>
      <c r="I42" s="8">
        <f t="shared" si="2"/>
        <v>1460</v>
      </c>
      <c r="J42" s="8">
        <f t="shared" si="3"/>
        <v>0</v>
      </c>
    </row>
    <row r="43" spans="1:10" x14ac:dyDescent="0.25">
      <c r="A43" s="8" t="str">
        <f>Calculator!D38</f>
        <v/>
      </c>
      <c r="B43" s="8" t="str">
        <f>IF(Calculator!G38&gt;0,Calculator!G38,Calculator!H38)</f>
        <v/>
      </c>
      <c r="C43" s="8">
        <f>IF(Calculator!E38="Laundry machine, front-loading",Calculator!F38,0)</f>
        <v>0</v>
      </c>
      <c r="D43" s="14">
        <f t="shared" si="0"/>
        <v>1460</v>
      </c>
      <c r="E43" s="8">
        <f t="shared" si="1"/>
        <v>0</v>
      </c>
      <c r="G43" s="24" t="str">
        <f>IF(Calculator!G38&gt;0,Calculator!G38,Calculator!H38)</f>
        <v/>
      </c>
      <c r="H43" s="8">
        <f>IF(Calculator!E38="Laundry machine, top-loading",Calculator!F38,0)</f>
        <v>0</v>
      </c>
      <c r="I43" s="8">
        <f t="shared" si="2"/>
        <v>1460</v>
      </c>
      <c r="J43" s="8">
        <f t="shared" si="3"/>
        <v>0</v>
      </c>
    </row>
    <row r="44" spans="1:10" x14ac:dyDescent="0.25">
      <c r="A44" s="8" t="str">
        <f>Calculator!D39</f>
        <v/>
      </c>
      <c r="B44" s="8" t="str">
        <f>IF(Calculator!G39&gt;0,Calculator!G39,Calculator!H39)</f>
        <v/>
      </c>
      <c r="C44" s="8">
        <f>IF(Calculator!E39="Laundry machine, front-loading",Calculator!F39,0)</f>
        <v>0</v>
      </c>
      <c r="D44" s="14">
        <f t="shared" si="0"/>
        <v>1460</v>
      </c>
      <c r="E44" s="8">
        <f t="shared" si="1"/>
        <v>0</v>
      </c>
      <c r="G44" s="24" t="str">
        <f>IF(Calculator!G39&gt;0,Calculator!G39,Calculator!H39)</f>
        <v/>
      </c>
      <c r="H44" s="8">
        <f>IF(Calculator!E39="Laundry machine, top-loading",Calculator!F39,0)</f>
        <v>0</v>
      </c>
      <c r="I44" s="8">
        <f t="shared" si="2"/>
        <v>1460</v>
      </c>
      <c r="J44" s="8">
        <f t="shared" si="3"/>
        <v>0</v>
      </c>
    </row>
    <row r="45" spans="1:10" x14ac:dyDescent="0.25">
      <c r="A45" s="8" t="str">
        <f>Calculator!D40</f>
        <v/>
      </c>
      <c r="B45" s="8" t="str">
        <f>IF(Calculator!G40&gt;0,Calculator!G40,Calculator!H40)</f>
        <v/>
      </c>
      <c r="C45" s="8">
        <f>IF(Calculator!E40="Laundry machine, front-loading",Calculator!F40,0)</f>
        <v>0</v>
      </c>
      <c r="D45" s="14">
        <f t="shared" si="0"/>
        <v>1460</v>
      </c>
      <c r="E45" s="8">
        <f t="shared" si="1"/>
        <v>0</v>
      </c>
      <c r="G45" s="24" t="str">
        <f>IF(Calculator!G40&gt;0,Calculator!G40,Calculator!H40)</f>
        <v/>
      </c>
      <c r="H45" s="8">
        <f>IF(Calculator!E40="Laundry machine, top-loading",Calculator!F40,0)</f>
        <v>0</v>
      </c>
      <c r="I45" s="8">
        <f t="shared" si="2"/>
        <v>1460</v>
      </c>
      <c r="J45" s="8">
        <f t="shared" si="3"/>
        <v>0</v>
      </c>
    </row>
    <row r="46" spans="1:10" x14ac:dyDescent="0.25">
      <c r="A46" s="8" t="str">
        <f>Calculator!D41</f>
        <v/>
      </c>
      <c r="B46" s="8" t="str">
        <f>IF(Calculator!G41&gt;0,Calculator!G41,Calculator!H41)</f>
        <v/>
      </c>
      <c r="C46" s="8">
        <f>IF(Calculator!E41="Laundry machine, front-loading",Calculator!F41,0)</f>
        <v>0</v>
      </c>
      <c r="D46" s="14">
        <f t="shared" si="0"/>
        <v>1460</v>
      </c>
      <c r="E46" s="8">
        <f t="shared" si="1"/>
        <v>0</v>
      </c>
      <c r="G46" s="24" t="str">
        <f>IF(Calculator!G41&gt;0,Calculator!G41,Calculator!H41)</f>
        <v/>
      </c>
      <c r="H46" s="8">
        <f>IF(Calculator!E41="Laundry machine, top-loading",Calculator!F41,0)</f>
        <v>0</v>
      </c>
      <c r="I46" s="8">
        <f t="shared" si="2"/>
        <v>1460</v>
      </c>
      <c r="J46" s="8">
        <f t="shared" si="3"/>
        <v>0</v>
      </c>
    </row>
    <row r="47" spans="1:10" x14ac:dyDescent="0.25">
      <c r="A47" s="8" t="str">
        <f>Calculator!D42</f>
        <v/>
      </c>
      <c r="B47" s="8" t="str">
        <f>IF(Calculator!G42&gt;0,Calculator!G42,Calculator!H42)</f>
        <v/>
      </c>
      <c r="C47" s="8">
        <f>IF(Calculator!E42="Laundry machine, front-loading",Calculator!F42,0)</f>
        <v>0</v>
      </c>
      <c r="D47" s="14">
        <f t="shared" si="0"/>
        <v>1460</v>
      </c>
      <c r="E47" s="8">
        <f t="shared" si="1"/>
        <v>0</v>
      </c>
      <c r="G47" s="24" t="str">
        <f>IF(Calculator!G42&gt;0,Calculator!G42,Calculator!H42)</f>
        <v/>
      </c>
      <c r="H47" s="8">
        <f>IF(Calculator!E42="Laundry machine, top-loading",Calculator!F42,0)</f>
        <v>0</v>
      </c>
      <c r="I47" s="8">
        <f t="shared" si="2"/>
        <v>1460</v>
      </c>
      <c r="J47" s="8">
        <f t="shared" si="3"/>
        <v>0</v>
      </c>
    </row>
    <row r="48" spans="1:10" x14ac:dyDescent="0.25">
      <c r="A48" s="8" t="str">
        <f>Calculator!D43</f>
        <v/>
      </c>
      <c r="B48" s="8" t="str">
        <f>IF(Calculator!G43&gt;0,Calculator!G43,Calculator!H43)</f>
        <v/>
      </c>
      <c r="C48" s="8">
        <f>IF(Calculator!E43="Laundry machine, front-loading",Calculator!F43,0)</f>
        <v>0</v>
      </c>
      <c r="D48" s="14">
        <f t="shared" si="0"/>
        <v>1460</v>
      </c>
      <c r="E48" s="8">
        <f t="shared" si="1"/>
        <v>0</v>
      </c>
      <c r="G48" s="24" t="str">
        <f>IF(Calculator!G43&gt;0,Calculator!G43,Calculator!H43)</f>
        <v/>
      </c>
      <c r="H48" s="8">
        <f>IF(Calculator!E43="Laundry machine, top-loading",Calculator!F43,0)</f>
        <v>0</v>
      </c>
      <c r="I48" s="8">
        <f t="shared" si="2"/>
        <v>1460</v>
      </c>
      <c r="J48" s="8">
        <f t="shared" si="3"/>
        <v>0</v>
      </c>
    </row>
    <row r="49" spans="1:10" x14ac:dyDescent="0.25">
      <c r="A49" s="8" t="str">
        <f>Calculator!D44</f>
        <v/>
      </c>
      <c r="B49" s="8" t="str">
        <f>IF(Calculator!G44&gt;0,Calculator!G44,Calculator!H44)</f>
        <v/>
      </c>
      <c r="C49" s="8">
        <f>IF(Calculator!E44="Laundry machine, front-loading",Calculator!F44,0)</f>
        <v>0</v>
      </c>
      <c r="D49" s="14">
        <f t="shared" si="0"/>
        <v>1460</v>
      </c>
      <c r="E49" s="8">
        <f t="shared" si="1"/>
        <v>0</v>
      </c>
      <c r="G49" s="24" t="str">
        <f>IF(Calculator!G44&gt;0,Calculator!G44,Calculator!H44)</f>
        <v/>
      </c>
      <c r="H49" s="8">
        <f>IF(Calculator!E44="Laundry machine, top-loading",Calculator!F44,0)</f>
        <v>0</v>
      </c>
      <c r="I49" s="8">
        <f t="shared" si="2"/>
        <v>1460</v>
      </c>
      <c r="J49" s="8">
        <f t="shared" si="3"/>
        <v>0</v>
      </c>
    </row>
    <row r="50" spans="1:10" x14ac:dyDescent="0.25">
      <c r="A50" s="8" t="str">
        <f>Calculator!D45</f>
        <v/>
      </c>
      <c r="B50" s="8" t="str">
        <f>IF(Calculator!G45&gt;0,Calculator!G45,Calculator!H45)</f>
        <v/>
      </c>
      <c r="C50" s="8">
        <f>IF(Calculator!E45="Laundry machine, front-loading",Calculator!F45,0)</f>
        <v>0</v>
      </c>
      <c r="D50" s="14">
        <f t="shared" si="0"/>
        <v>1460</v>
      </c>
      <c r="E50" s="8">
        <f t="shared" si="1"/>
        <v>0</v>
      </c>
      <c r="G50" s="24" t="str">
        <f>IF(Calculator!G45&gt;0,Calculator!G45,Calculator!H45)</f>
        <v/>
      </c>
      <c r="H50" s="8">
        <f>IF(Calculator!E45="Laundry machine, top-loading",Calculator!F45,0)</f>
        <v>0</v>
      </c>
      <c r="I50" s="8">
        <f t="shared" si="2"/>
        <v>1460</v>
      </c>
      <c r="J50" s="8">
        <f t="shared" si="3"/>
        <v>0</v>
      </c>
    </row>
    <row r="51" spans="1:10" x14ac:dyDescent="0.25">
      <c r="A51" s="8" t="str">
        <f>Calculator!D46</f>
        <v/>
      </c>
      <c r="B51" s="8" t="str">
        <f>IF(Calculator!G46&gt;0,Calculator!G46,Calculator!H46)</f>
        <v/>
      </c>
      <c r="C51" s="8">
        <f>IF(Calculator!E46="Laundry machine, front-loading",Calculator!F46,0)</f>
        <v>0</v>
      </c>
      <c r="D51" s="14">
        <f t="shared" si="0"/>
        <v>1460</v>
      </c>
      <c r="E51" s="8">
        <f t="shared" si="1"/>
        <v>0</v>
      </c>
      <c r="G51" s="24" t="str">
        <f>IF(Calculator!G46&gt;0,Calculator!G46,Calculator!H46)</f>
        <v/>
      </c>
      <c r="H51" s="8">
        <f>IF(Calculator!E46="Laundry machine, top-loading",Calculator!F46,0)</f>
        <v>0</v>
      </c>
      <c r="I51" s="8">
        <f t="shared" si="2"/>
        <v>1460</v>
      </c>
      <c r="J51" s="8">
        <f t="shared" si="3"/>
        <v>0</v>
      </c>
    </row>
    <row r="52" spans="1:10" x14ac:dyDescent="0.25">
      <c r="A52" s="8" t="str">
        <f>Calculator!D47</f>
        <v/>
      </c>
      <c r="B52" s="8" t="str">
        <f>IF(Calculator!G47&gt;0,Calculator!G47,Calculator!H47)</f>
        <v/>
      </c>
      <c r="C52" s="8">
        <f>IF(Calculator!E47="Laundry machine, front-loading",Calculator!F47,0)</f>
        <v>0</v>
      </c>
      <c r="D52" s="14">
        <f t="shared" si="0"/>
        <v>1460</v>
      </c>
      <c r="E52" s="8">
        <f t="shared" si="1"/>
        <v>0</v>
      </c>
      <c r="G52" s="24" t="str">
        <f>IF(Calculator!G47&gt;0,Calculator!G47,Calculator!H47)</f>
        <v/>
      </c>
      <c r="H52" s="8">
        <f>IF(Calculator!E47="Laundry machine, top-loading",Calculator!F47,0)</f>
        <v>0</v>
      </c>
      <c r="I52" s="8">
        <f t="shared" si="2"/>
        <v>1460</v>
      </c>
      <c r="J52" s="8">
        <f t="shared" si="3"/>
        <v>0</v>
      </c>
    </row>
    <row r="53" spans="1:10" x14ac:dyDescent="0.25">
      <c r="A53" s="8" t="str">
        <f>Calculator!D48</f>
        <v/>
      </c>
      <c r="B53" s="8" t="str">
        <f>IF(Calculator!G48&gt;0,Calculator!G48,Calculator!H48)</f>
        <v/>
      </c>
      <c r="C53" s="8">
        <f>IF(Calculator!E48="Laundry machine, front-loading",Calculator!F48,0)</f>
        <v>0</v>
      </c>
      <c r="D53" s="14">
        <f t="shared" si="0"/>
        <v>1460</v>
      </c>
      <c r="E53" s="8">
        <f t="shared" si="1"/>
        <v>0</v>
      </c>
      <c r="G53" s="24" t="str">
        <f>IF(Calculator!G48&gt;0,Calculator!G48,Calculator!H48)</f>
        <v/>
      </c>
      <c r="H53" s="8">
        <f>IF(Calculator!E48="Laundry machine, top-loading",Calculator!F48,0)</f>
        <v>0</v>
      </c>
      <c r="I53" s="8">
        <f t="shared" si="2"/>
        <v>1460</v>
      </c>
      <c r="J53" s="8">
        <f t="shared" si="3"/>
        <v>0</v>
      </c>
    </row>
    <row r="54" spans="1:10" x14ac:dyDescent="0.25">
      <c r="A54" s="8" t="str">
        <f>Calculator!D49</f>
        <v/>
      </c>
      <c r="B54" s="8" t="str">
        <f>IF(Calculator!G49&gt;0,Calculator!G49,Calculator!H49)</f>
        <v/>
      </c>
      <c r="C54" s="8">
        <f>IF(Calculator!E49="Laundry machine, front-loading",Calculator!F49,0)</f>
        <v>0</v>
      </c>
      <c r="D54" s="14">
        <f t="shared" si="0"/>
        <v>1460</v>
      </c>
      <c r="E54" s="8">
        <f t="shared" si="1"/>
        <v>0</v>
      </c>
      <c r="G54" s="24" t="str">
        <f>IF(Calculator!G49&gt;0,Calculator!G49,Calculator!H49)</f>
        <v/>
      </c>
      <c r="H54" s="8">
        <f>IF(Calculator!E49="Laundry machine, top-loading",Calculator!F49,0)</f>
        <v>0</v>
      </c>
      <c r="I54" s="8">
        <f t="shared" si="2"/>
        <v>1460</v>
      </c>
      <c r="J54" s="8">
        <f t="shared" si="3"/>
        <v>0</v>
      </c>
    </row>
    <row r="55" spans="1:10" x14ac:dyDescent="0.25">
      <c r="A55" s="8" t="str">
        <f>Calculator!D50</f>
        <v/>
      </c>
      <c r="B55" s="8" t="str">
        <f>IF(Calculator!G50&gt;0,Calculator!G50,Calculator!H50)</f>
        <v/>
      </c>
      <c r="C55" s="8">
        <f>IF(Calculator!E50="Laundry machine, front-loading",Calculator!F50,0)</f>
        <v>0</v>
      </c>
      <c r="D55" s="14">
        <f t="shared" si="0"/>
        <v>1460</v>
      </c>
      <c r="E55" s="8">
        <f t="shared" si="1"/>
        <v>0</v>
      </c>
      <c r="G55" s="24" t="str">
        <f>IF(Calculator!G50&gt;0,Calculator!G50,Calculator!H50)</f>
        <v/>
      </c>
      <c r="H55" s="8">
        <f>IF(Calculator!E50="Laundry machine, top-loading",Calculator!F50,0)</f>
        <v>0</v>
      </c>
      <c r="I55" s="8">
        <f t="shared" si="2"/>
        <v>1460</v>
      </c>
      <c r="J55" s="8">
        <f t="shared" si="3"/>
        <v>0</v>
      </c>
    </row>
    <row r="56" spans="1:10" x14ac:dyDescent="0.25">
      <c r="A56" s="8" t="str">
        <f>Calculator!D51</f>
        <v/>
      </c>
      <c r="B56" s="8" t="str">
        <f>IF(Calculator!G51&gt;0,Calculator!G51,Calculator!H51)</f>
        <v/>
      </c>
      <c r="C56" s="8">
        <f>IF(Calculator!E51="Laundry machine, front-loading",Calculator!F51,0)</f>
        <v>0</v>
      </c>
      <c r="D56" s="14">
        <f t="shared" si="0"/>
        <v>1460</v>
      </c>
      <c r="E56" s="8">
        <f t="shared" si="1"/>
        <v>0</v>
      </c>
      <c r="G56" s="24" t="str">
        <f>IF(Calculator!G51&gt;0,Calculator!G51,Calculator!H51)</f>
        <v/>
      </c>
      <c r="H56" s="8">
        <f>IF(Calculator!E51="Laundry machine, top-loading",Calculator!F51,0)</f>
        <v>0</v>
      </c>
      <c r="I56" s="8">
        <f t="shared" si="2"/>
        <v>1460</v>
      </c>
      <c r="J56" s="8">
        <f t="shared" si="3"/>
        <v>0</v>
      </c>
    </row>
    <row r="57" spans="1:10" x14ac:dyDescent="0.25">
      <c r="A57" s="8" t="str">
        <f>Calculator!D52</f>
        <v/>
      </c>
      <c r="B57" s="8" t="str">
        <f>IF(Calculator!G52&gt;0,Calculator!G52,Calculator!H52)</f>
        <v/>
      </c>
      <c r="C57" s="8">
        <f>IF(Calculator!E52="Laundry machine, front-loading",Calculator!F52,0)</f>
        <v>0</v>
      </c>
      <c r="D57" s="14">
        <f t="shared" si="0"/>
        <v>1460</v>
      </c>
      <c r="E57" s="8">
        <f t="shared" si="1"/>
        <v>0</v>
      </c>
      <c r="G57" s="24" t="str">
        <f>IF(Calculator!G52&gt;0,Calculator!G52,Calculator!H52)</f>
        <v/>
      </c>
      <c r="H57" s="8">
        <f>IF(Calculator!E52="Laundry machine, top-loading",Calculator!F52,0)</f>
        <v>0</v>
      </c>
      <c r="I57" s="8">
        <f t="shared" si="2"/>
        <v>1460</v>
      </c>
      <c r="J57" s="8">
        <f t="shared" si="3"/>
        <v>0</v>
      </c>
    </row>
    <row r="58" spans="1:10" x14ac:dyDescent="0.25">
      <c r="A58" s="8" t="str">
        <f>Calculator!D53</f>
        <v/>
      </c>
      <c r="B58" s="8" t="str">
        <f>IF(Calculator!G53&gt;0,Calculator!G53,Calculator!H53)</f>
        <v/>
      </c>
      <c r="C58" s="8">
        <f>IF(Calculator!E53="Laundry machine, front-loading",Calculator!F53,0)</f>
        <v>0</v>
      </c>
      <c r="D58" s="14">
        <f t="shared" si="0"/>
        <v>1460</v>
      </c>
      <c r="E58" s="8">
        <f t="shared" si="1"/>
        <v>0</v>
      </c>
      <c r="G58" s="24" t="str">
        <f>IF(Calculator!G53&gt;0,Calculator!G53,Calculator!H53)</f>
        <v/>
      </c>
      <c r="H58" s="8">
        <f>IF(Calculator!E53="Laundry machine, top-loading",Calculator!F53,0)</f>
        <v>0</v>
      </c>
      <c r="I58" s="8">
        <f t="shared" si="2"/>
        <v>1460</v>
      </c>
      <c r="J58" s="8">
        <f t="shared" si="3"/>
        <v>0</v>
      </c>
    </row>
    <row r="59" spans="1:10" x14ac:dyDescent="0.25">
      <c r="A59" s="8" t="str">
        <f>Calculator!D54</f>
        <v/>
      </c>
      <c r="B59" s="8" t="str">
        <f>IF(Calculator!G54&gt;0,Calculator!G54,Calculator!H54)</f>
        <v/>
      </c>
      <c r="C59" s="8">
        <f>IF(Calculator!E54="Laundry machine, front-loading",Calculator!F54,0)</f>
        <v>0</v>
      </c>
      <c r="D59" s="14">
        <f t="shared" si="0"/>
        <v>1460</v>
      </c>
      <c r="E59" s="8">
        <f t="shared" si="1"/>
        <v>0</v>
      </c>
      <c r="G59" s="24" t="str">
        <f>IF(Calculator!G54&gt;0,Calculator!G54,Calculator!H54)</f>
        <v/>
      </c>
      <c r="H59" s="8">
        <f>IF(Calculator!E54="Laundry machine, top-loading",Calculator!F54,0)</f>
        <v>0</v>
      </c>
      <c r="I59" s="8">
        <f t="shared" si="2"/>
        <v>1460</v>
      </c>
      <c r="J59" s="8">
        <f t="shared" si="3"/>
        <v>0</v>
      </c>
    </row>
    <row r="60" spans="1:10" x14ac:dyDescent="0.25">
      <c r="A60" s="8" t="str">
        <f>Calculator!D55</f>
        <v/>
      </c>
      <c r="B60" s="8" t="str">
        <f>IF(Calculator!G55&gt;0,Calculator!G55,Calculator!H55)</f>
        <v/>
      </c>
      <c r="C60" s="8">
        <f>IF(Calculator!E55="Laundry machine, front-loading",Calculator!F55,0)</f>
        <v>0</v>
      </c>
      <c r="D60" s="14">
        <f t="shared" si="0"/>
        <v>1460</v>
      </c>
      <c r="E60" s="8">
        <f t="shared" si="1"/>
        <v>0</v>
      </c>
      <c r="G60" s="24" t="str">
        <f>IF(Calculator!G55&gt;0,Calculator!G55,Calculator!H55)</f>
        <v/>
      </c>
      <c r="H60" s="8">
        <f>IF(Calculator!E55="Laundry machine, top-loading",Calculator!F55,0)</f>
        <v>0</v>
      </c>
      <c r="I60" s="8">
        <f t="shared" si="2"/>
        <v>1460</v>
      </c>
      <c r="J60" s="8">
        <f t="shared" si="3"/>
        <v>0</v>
      </c>
    </row>
    <row r="61" spans="1:10" x14ac:dyDescent="0.25">
      <c r="A61" s="8" t="str">
        <f>Calculator!D56</f>
        <v/>
      </c>
      <c r="B61" s="8" t="str">
        <f>IF(Calculator!G56&gt;0,Calculator!G56,Calculator!H56)</f>
        <v/>
      </c>
      <c r="C61" s="8">
        <f>IF(Calculator!E56="Laundry machine, front-loading",Calculator!F56,0)</f>
        <v>0</v>
      </c>
      <c r="D61" s="14">
        <f t="shared" si="0"/>
        <v>1460</v>
      </c>
      <c r="E61" s="8">
        <f t="shared" si="1"/>
        <v>0</v>
      </c>
      <c r="G61" s="24" t="str">
        <f>IF(Calculator!G56&gt;0,Calculator!G56,Calculator!H56)</f>
        <v/>
      </c>
      <c r="H61" s="8">
        <f>IF(Calculator!E56="Laundry machine, top-loading",Calculator!F56,0)</f>
        <v>0</v>
      </c>
      <c r="I61" s="8">
        <f t="shared" si="2"/>
        <v>1460</v>
      </c>
      <c r="J61" s="8">
        <f t="shared" si="3"/>
        <v>0</v>
      </c>
    </row>
    <row r="62" spans="1:10" x14ac:dyDescent="0.25">
      <c r="A62" s="8" t="str">
        <f>Calculator!D57</f>
        <v/>
      </c>
      <c r="B62" s="8" t="str">
        <f>IF(Calculator!G57&gt;0,Calculator!G57,Calculator!H57)</f>
        <v/>
      </c>
      <c r="C62" s="8">
        <f>IF(Calculator!E57="Laundry machine, front-loading",Calculator!F57,0)</f>
        <v>0</v>
      </c>
      <c r="D62" s="14">
        <f t="shared" si="0"/>
        <v>1460</v>
      </c>
      <c r="E62" s="8">
        <f t="shared" si="1"/>
        <v>0</v>
      </c>
      <c r="G62" s="24" t="str">
        <f>IF(Calculator!G57&gt;0,Calculator!G57,Calculator!H57)</f>
        <v/>
      </c>
      <c r="H62" s="8">
        <f>IF(Calculator!E57="Laundry machine, top-loading",Calculator!F57,0)</f>
        <v>0</v>
      </c>
      <c r="I62" s="8">
        <f t="shared" si="2"/>
        <v>1460</v>
      </c>
      <c r="J62" s="8">
        <f t="shared" si="3"/>
        <v>0</v>
      </c>
    </row>
    <row r="63" spans="1:10" x14ac:dyDescent="0.25">
      <c r="A63" s="8" t="str">
        <f>Calculator!D58</f>
        <v/>
      </c>
      <c r="B63" s="8" t="str">
        <f>IF(Calculator!G58&gt;0,Calculator!G58,Calculator!H58)</f>
        <v/>
      </c>
      <c r="C63" s="8">
        <f>IF(Calculator!E58="Laundry machine, front-loading",Calculator!F58,0)</f>
        <v>0</v>
      </c>
      <c r="D63" s="14">
        <f t="shared" si="0"/>
        <v>1460</v>
      </c>
      <c r="E63" s="8">
        <f t="shared" si="1"/>
        <v>0</v>
      </c>
      <c r="G63" s="24" t="str">
        <f>IF(Calculator!G58&gt;0,Calculator!G58,Calculator!H58)</f>
        <v/>
      </c>
      <c r="H63" s="8">
        <f>IF(Calculator!E58="Laundry machine, top-loading",Calculator!F58,0)</f>
        <v>0</v>
      </c>
      <c r="I63" s="8">
        <f t="shared" si="2"/>
        <v>1460</v>
      </c>
      <c r="J63" s="8">
        <f t="shared" si="3"/>
        <v>0</v>
      </c>
    </row>
    <row r="64" spans="1:10" x14ac:dyDescent="0.25">
      <c r="A64" s="8" t="str">
        <f>Calculator!D59</f>
        <v/>
      </c>
      <c r="B64" s="8" t="str">
        <f>IF(Calculator!G59&gt;0,Calculator!G59,Calculator!H59)</f>
        <v/>
      </c>
      <c r="C64" s="8">
        <f>IF(Calculator!E59="Laundry machine, front-loading",Calculator!F59,0)</f>
        <v>0</v>
      </c>
      <c r="D64" s="14">
        <f t="shared" si="0"/>
        <v>1460</v>
      </c>
      <c r="E64" s="8">
        <f t="shared" si="1"/>
        <v>0</v>
      </c>
      <c r="G64" s="24" t="str">
        <f>IF(Calculator!G59&gt;0,Calculator!G59,Calculator!H59)</f>
        <v/>
      </c>
      <c r="H64" s="8">
        <f>IF(Calculator!E59="Laundry machine, top-loading",Calculator!F59,0)</f>
        <v>0</v>
      </c>
      <c r="I64" s="8">
        <f t="shared" si="2"/>
        <v>1460</v>
      </c>
      <c r="J64" s="8">
        <f t="shared" si="3"/>
        <v>0</v>
      </c>
    </row>
    <row r="65" spans="1:10" x14ac:dyDescent="0.25">
      <c r="A65" s="8" t="str">
        <f>Calculator!D60</f>
        <v/>
      </c>
      <c r="B65" s="8" t="str">
        <f>IF(Calculator!G60&gt;0,Calculator!G60,Calculator!H60)</f>
        <v/>
      </c>
      <c r="C65" s="8">
        <f>IF(Calculator!E60="Laundry machine, front-loading",Calculator!F60,0)</f>
        <v>0</v>
      </c>
      <c r="D65" s="14">
        <f t="shared" si="0"/>
        <v>1460</v>
      </c>
      <c r="E65" s="8">
        <f t="shared" si="1"/>
        <v>0</v>
      </c>
      <c r="G65" s="24" t="str">
        <f>IF(Calculator!G60&gt;0,Calculator!G60,Calculator!H60)</f>
        <v/>
      </c>
      <c r="H65" s="8">
        <f>IF(Calculator!E60="Laundry machine, top-loading",Calculator!F60,0)</f>
        <v>0</v>
      </c>
      <c r="I65" s="8">
        <f t="shared" si="2"/>
        <v>1460</v>
      </c>
      <c r="J65" s="8">
        <f t="shared" si="3"/>
        <v>0</v>
      </c>
    </row>
    <row r="66" spans="1:10" x14ac:dyDescent="0.25">
      <c r="A66" s="8" t="str">
        <f>Calculator!D61</f>
        <v/>
      </c>
      <c r="B66" s="8" t="str">
        <f>IF(Calculator!G61&gt;0,Calculator!G61,Calculator!H61)</f>
        <v/>
      </c>
      <c r="C66" s="8">
        <f>IF(Calculator!E61="Laundry machine, front-loading",Calculator!F61,0)</f>
        <v>0</v>
      </c>
      <c r="D66" s="14">
        <f t="shared" si="0"/>
        <v>1460</v>
      </c>
      <c r="E66" s="8">
        <f t="shared" si="1"/>
        <v>0</v>
      </c>
      <c r="G66" s="24" t="str">
        <f>IF(Calculator!G61&gt;0,Calculator!G61,Calculator!H61)</f>
        <v/>
      </c>
      <c r="H66" s="8">
        <f>IF(Calculator!E61="Laundry machine, top-loading",Calculator!F61,0)</f>
        <v>0</v>
      </c>
      <c r="I66" s="8">
        <f t="shared" si="2"/>
        <v>1460</v>
      </c>
      <c r="J66" s="8">
        <f t="shared" si="3"/>
        <v>0</v>
      </c>
    </row>
    <row r="67" spans="1:10" x14ac:dyDescent="0.25">
      <c r="A67" s="8" t="str">
        <f>Calculator!D62</f>
        <v/>
      </c>
      <c r="B67" s="8" t="str">
        <f>IF(Calculator!G62&gt;0,Calculator!G62,Calculator!H62)</f>
        <v/>
      </c>
      <c r="C67" s="8">
        <f>IF(Calculator!E62="Laundry machine, front-loading",Calculator!F62,0)</f>
        <v>0</v>
      </c>
      <c r="D67" s="14">
        <f t="shared" si="0"/>
        <v>1460</v>
      </c>
      <c r="E67" s="8">
        <f t="shared" si="1"/>
        <v>0</v>
      </c>
      <c r="G67" s="24" t="str">
        <f>IF(Calculator!G62&gt;0,Calculator!G62,Calculator!H62)</f>
        <v/>
      </c>
      <c r="H67" s="8">
        <f>IF(Calculator!E62="Laundry machine, top-loading",Calculator!F62,0)</f>
        <v>0</v>
      </c>
      <c r="I67" s="8">
        <f t="shared" si="2"/>
        <v>1460</v>
      </c>
      <c r="J67" s="8">
        <f t="shared" si="3"/>
        <v>0</v>
      </c>
    </row>
    <row r="68" spans="1:10" x14ac:dyDescent="0.25">
      <c r="A68" s="8" t="str">
        <f>Calculator!D63</f>
        <v/>
      </c>
      <c r="B68" s="8" t="str">
        <f>IF(Calculator!G63&gt;0,Calculator!G63,Calculator!H63)</f>
        <v/>
      </c>
      <c r="C68" s="8">
        <f>IF(Calculator!E63="Laundry machine, front-loading",Calculator!F63,0)</f>
        <v>0</v>
      </c>
      <c r="D68" s="14">
        <f t="shared" si="0"/>
        <v>1460</v>
      </c>
      <c r="E68" s="8">
        <f t="shared" si="1"/>
        <v>0</v>
      </c>
      <c r="G68" s="24" t="str">
        <f>IF(Calculator!G63&gt;0,Calculator!G63,Calculator!H63)</f>
        <v/>
      </c>
      <c r="H68" s="8">
        <f>IF(Calculator!E63="Laundry machine, top-loading",Calculator!F63,0)</f>
        <v>0</v>
      </c>
      <c r="I68" s="8">
        <f t="shared" si="2"/>
        <v>1460</v>
      </c>
      <c r="J68" s="8">
        <f t="shared" si="3"/>
        <v>0</v>
      </c>
    </row>
    <row r="69" spans="1:10" x14ac:dyDescent="0.25">
      <c r="A69" s="8" t="str">
        <f>Calculator!D64</f>
        <v/>
      </c>
      <c r="B69" s="8" t="str">
        <f>IF(Calculator!G64&gt;0,Calculator!G64,Calculator!H64)</f>
        <v/>
      </c>
      <c r="C69" s="8">
        <f>IF(Calculator!E64="Laundry machine, front-loading",Calculator!F64,0)</f>
        <v>0</v>
      </c>
      <c r="D69" s="14">
        <f t="shared" si="0"/>
        <v>1460</v>
      </c>
      <c r="E69" s="8">
        <f t="shared" si="1"/>
        <v>0</v>
      </c>
      <c r="G69" s="24" t="str">
        <f>IF(Calculator!G64&gt;0,Calculator!G64,Calculator!H64)</f>
        <v/>
      </c>
      <c r="H69" s="8">
        <f>IF(Calculator!E64="Laundry machine, top-loading",Calculator!F64,0)</f>
        <v>0</v>
      </c>
      <c r="I69" s="8">
        <f t="shared" si="2"/>
        <v>1460</v>
      </c>
      <c r="J69" s="8">
        <f t="shared" si="3"/>
        <v>0</v>
      </c>
    </row>
    <row r="70" spans="1:10" x14ac:dyDescent="0.25">
      <c r="A70" s="8" t="str">
        <f>Calculator!D65</f>
        <v/>
      </c>
      <c r="B70" s="8" t="str">
        <f>IF(Calculator!G65&gt;0,Calculator!G65,Calculator!H65)</f>
        <v/>
      </c>
      <c r="C70" s="8">
        <f>IF(Calculator!E65="Laundry machine, front-loading",Calculator!F65,0)</f>
        <v>0</v>
      </c>
      <c r="D70" s="14">
        <f t="shared" si="0"/>
        <v>1460</v>
      </c>
      <c r="E70" s="8">
        <f t="shared" si="1"/>
        <v>0</v>
      </c>
      <c r="G70" s="24" t="str">
        <f>IF(Calculator!G65&gt;0,Calculator!G65,Calculator!H65)</f>
        <v/>
      </c>
      <c r="H70" s="8">
        <f>IF(Calculator!E65="Laundry machine, top-loading",Calculator!F65,0)</f>
        <v>0</v>
      </c>
      <c r="I70" s="8">
        <f t="shared" si="2"/>
        <v>1460</v>
      </c>
      <c r="J70" s="8">
        <f t="shared" si="3"/>
        <v>0</v>
      </c>
    </row>
    <row r="71" spans="1:10" x14ac:dyDescent="0.25">
      <c r="A71" s="8" t="str">
        <f>Calculator!D66</f>
        <v/>
      </c>
      <c r="B71" s="8" t="str">
        <f>IF(Calculator!G66&gt;0,Calculator!G66,Calculator!H66)</f>
        <v/>
      </c>
      <c r="C71" s="8">
        <f>IF(Calculator!E66="Laundry machine, front-loading",Calculator!F66,0)</f>
        <v>0</v>
      </c>
      <c r="D71" s="14">
        <f t="shared" si="0"/>
        <v>1460</v>
      </c>
      <c r="E71" s="8">
        <f t="shared" si="1"/>
        <v>0</v>
      </c>
      <c r="G71" s="24" t="str">
        <f>IF(Calculator!G66&gt;0,Calculator!G66,Calculator!H66)</f>
        <v/>
      </c>
      <c r="H71" s="8">
        <f>IF(Calculator!E66="Laundry machine, top-loading",Calculator!F66,0)</f>
        <v>0</v>
      </c>
      <c r="I71" s="8">
        <f t="shared" si="2"/>
        <v>1460</v>
      </c>
      <c r="J71" s="8">
        <f t="shared" si="3"/>
        <v>0</v>
      </c>
    </row>
    <row r="72" spans="1:10" x14ac:dyDescent="0.25">
      <c r="A72" s="8" t="str">
        <f>Calculator!D67</f>
        <v/>
      </c>
      <c r="B72" s="8" t="str">
        <f>IF(Calculator!G67&gt;0,Calculator!G67,Calculator!H67)</f>
        <v/>
      </c>
      <c r="C72" s="8">
        <f>IF(Calculator!E67="Laundry machine, front-loading",Calculator!F67,0)</f>
        <v>0</v>
      </c>
      <c r="D72" s="14">
        <f t="shared" si="0"/>
        <v>1460</v>
      </c>
      <c r="E72" s="8">
        <f t="shared" si="1"/>
        <v>0</v>
      </c>
      <c r="G72" s="24" t="str">
        <f>IF(Calculator!G67&gt;0,Calculator!G67,Calculator!H67)</f>
        <v/>
      </c>
      <c r="H72" s="8">
        <f>IF(Calculator!E67="Laundry machine, top-loading",Calculator!F67,0)</f>
        <v>0</v>
      </c>
      <c r="I72" s="8">
        <f t="shared" si="2"/>
        <v>1460</v>
      </c>
      <c r="J72" s="8">
        <f t="shared" si="3"/>
        <v>0</v>
      </c>
    </row>
    <row r="73" spans="1:10" x14ac:dyDescent="0.25">
      <c r="A73" s="8" t="str">
        <f>Calculator!D68</f>
        <v/>
      </c>
      <c r="B73" s="8" t="str">
        <f>IF(Calculator!G68&gt;0,Calculator!G68,Calculator!H68)</f>
        <v/>
      </c>
      <c r="C73" s="8">
        <f>IF(Calculator!E68="Laundry machine, front-loading",Calculator!F68,0)</f>
        <v>0</v>
      </c>
      <c r="D73" s="14">
        <f t="shared" si="0"/>
        <v>1460</v>
      </c>
      <c r="E73" s="8">
        <f t="shared" si="1"/>
        <v>0</v>
      </c>
      <c r="G73" s="24" t="str">
        <f>IF(Calculator!G68&gt;0,Calculator!G68,Calculator!H68)</f>
        <v/>
      </c>
      <c r="H73" s="8">
        <f>IF(Calculator!E68="Laundry machine, top-loading",Calculator!F68,0)</f>
        <v>0</v>
      </c>
      <c r="I73" s="8">
        <f t="shared" si="2"/>
        <v>1460</v>
      </c>
      <c r="J73" s="8">
        <f t="shared" si="3"/>
        <v>0</v>
      </c>
    </row>
    <row r="74" spans="1:10" x14ac:dyDescent="0.25">
      <c r="A74" s="8" t="str">
        <f>Calculator!D69</f>
        <v/>
      </c>
      <c r="B74" s="8" t="str">
        <f>IF(Calculator!G69&gt;0,Calculator!G69,Calculator!H69)</f>
        <v/>
      </c>
      <c r="C74" s="8">
        <f>IF(Calculator!E69="Laundry machine, front-loading",Calculator!F69,0)</f>
        <v>0</v>
      </c>
      <c r="D74" s="14">
        <f t="shared" si="0"/>
        <v>1460</v>
      </c>
      <c r="E74" s="8">
        <f t="shared" si="1"/>
        <v>0</v>
      </c>
      <c r="G74" s="24" t="str">
        <f>IF(Calculator!G69&gt;0,Calculator!G69,Calculator!H69)</f>
        <v/>
      </c>
      <c r="H74" s="8">
        <f>IF(Calculator!E69="Laundry machine, top-loading",Calculator!F69,0)</f>
        <v>0</v>
      </c>
      <c r="I74" s="8">
        <f t="shared" si="2"/>
        <v>1460</v>
      </c>
      <c r="J74" s="8">
        <f t="shared" si="3"/>
        <v>0</v>
      </c>
    </row>
    <row r="75" spans="1:10" x14ac:dyDescent="0.25">
      <c r="A75" s="8" t="str">
        <f>Calculator!D70</f>
        <v/>
      </c>
      <c r="B75" s="8" t="str">
        <f>IF(Calculator!G70&gt;0,Calculator!G70,Calculator!H70)</f>
        <v/>
      </c>
      <c r="C75" s="8">
        <f>IF(Calculator!E70="Laundry machine, front-loading",Calculator!F70,0)</f>
        <v>0</v>
      </c>
      <c r="D75" s="14">
        <f t="shared" si="0"/>
        <v>1460</v>
      </c>
      <c r="E75" s="8">
        <f t="shared" si="1"/>
        <v>0</v>
      </c>
      <c r="G75" s="24" t="str">
        <f>IF(Calculator!G70&gt;0,Calculator!G70,Calculator!H70)</f>
        <v/>
      </c>
      <c r="H75" s="8">
        <f>IF(Calculator!E70="Laundry machine, top-loading",Calculator!F70,0)</f>
        <v>0</v>
      </c>
      <c r="I75" s="8">
        <f t="shared" si="2"/>
        <v>1460</v>
      </c>
      <c r="J75" s="8">
        <f t="shared" si="3"/>
        <v>0</v>
      </c>
    </row>
    <row r="76" spans="1:10" x14ac:dyDescent="0.25">
      <c r="A76" s="8" t="str">
        <f>Calculator!D71</f>
        <v/>
      </c>
      <c r="B76" s="8" t="str">
        <f>IF(Calculator!G71&gt;0,Calculator!G71,Calculator!H71)</f>
        <v/>
      </c>
      <c r="C76" s="8">
        <f>IF(Calculator!E71="Laundry machine, front-loading",Calculator!F71,0)</f>
        <v>0</v>
      </c>
      <c r="D76" s="14">
        <f t="shared" si="0"/>
        <v>1460</v>
      </c>
      <c r="E76" s="8">
        <f t="shared" si="1"/>
        <v>0</v>
      </c>
      <c r="G76" s="24" t="str">
        <f>IF(Calculator!G71&gt;0,Calculator!G71,Calculator!H71)</f>
        <v/>
      </c>
      <c r="H76" s="8">
        <f>IF(Calculator!E71="Laundry machine, top-loading",Calculator!F71,0)</f>
        <v>0</v>
      </c>
      <c r="I76" s="8">
        <f t="shared" si="2"/>
        <v>1460</v>
      </c>
      <c r="J76" s="8">
        <f t="shared" si="3"/>
        <v>0</v>
      </c>
    </row>
    <row r="77" spans="1:10" x14ac:dyDescent="0.25">
      <c r="A77" s="8" t="str">
        <f>Calculator!D72</f>
        <v/>
      </c>
      <c r="B77" s="8" t="str">
        <f>IF(Calculator!G72&gt;0,Calculator!G72,Calculator!H72)</f>
        <v/>
      </c>
      <c r="C77" s="8">
        <f>IF(Calculator!E72="Laundry machine, front-loading",Calculator!F72,0)</f>
        <v>0</v>
      </c>
      <c r="D77" s="14">
        <f t="shared" si="0"/>
        <v>1460</v>
      </c>
      <c r="E77" s="8">
        <f t="shared" si="1"/>
        <v>0</v>
      </c>
      <c r="G77" s="24" t="str">
        <f>IF(Calculator!G72&gt;0,Calculator!G72,Calculator!H72)</f>
        <v/>
      </c>
      <c r="H77" s="8">
        <f>IF(Calculator!E72="Laundry machine, top-loading",Calculator!F72,0)</f>
        <v>0</v>
      </c>
      <c r="I77" s="8">
        <f t="shared" si="2"/>
        <v>1460</v>
      </c>
      <c r="J77" s="8">
        <f t="shared" si="3"/>
        <v>0</v>
      </c>
    </row>
    <row r="78" spans="1:10" x14ac:dyDescent="0.25">
      <c r="A78" s="8" t="str">
        <f>Calculator!D73</f>
        <v/>
      </c>
      <c r="B78" s="8" t="str">
        <f>IF(Calculator!G73&gt;0,Calculator!G73,Calculator!H73)</f>
        <v/>
      </c>
      <c r="C78" s="8">
        <f>IF(Calculator!E73="Laundry machine, front-loading",Calculator!F73,0)</f>
        <v>0</v>
      </c>
      <c r="D78" s="14">
        <f t="shared" si="0"/>
        <v>1460</v>
      </c>
      <c r="E78" s="8">
        <f t="shared" si="1"/>
        <v>0</v>
      </c>
      <c r="G78" s="24" t="str">
        <f>IF(Calculator!G73&gt;0,Calculator!G73,Calculator!H73)</f>
        <v/>
      </c>
      <c r="H78" s="8">
        <f>IF(Calculator!E73="Laundry machine, top-loading",Calculator!F73,0)</f>
        <v>0</v>
      </c>
      <c r="I78" s="8">
        <f t="shared" si="2"/>
        <v>1460</v>
      </c>
      <c r="J78" s="8">
        <f t="shared" si="3"/>
        <v>0</v>
      </c>
    </row>
    <row r="79" spans="1:10" x14ac:dyDescent="0.25">
      <c r="A79" s="8" t="str">
        <f>Calculator!D74</f>
        <v/>
      </c>
      <c r="B79" s="8" t="str">
        <f>IF(Calculator!G74&gt;0,Calculator!G74,Calculator!H74)</f>
        <v/>
      </c>
      <c r="C79" s="8">
        <f>IF(Calculator!E74="Laundry machine, front-loading",Calculator!F74,0)</f>
        <v>0</v>
      </c>
      <c r="D79" s="14">
        <f t="shared" si="0"/>
        <v>1460</v>
      </c>
      <c r="E79" s="8">
        <f t="shared" si="1"/>
        <v>0</v>
      </c>
      <c r="G79" s="24" t="str">
        <f>IF(Calculator!G74&gt;0,Calculator!G74,Calculator!H74)</f>
        <v/>
      </c>
      <c r="H79" s="8">
        <f>IF(Calculator!E74="Laundry machine, top-loading",Calculator!F74,0)</f>
        <v>0</v>
      </c>
      <c r="I79" s="8">
        <f t="shared" si="2"/>
        <v>1460</v>
      </c>
      <c r="J79" s="8">
        <f t="shared" si="3"/>
        <v>0</v>
      </c>
    </row>
    <row r="80" spans="1:10" x14ac:dyDescent="0.25">
      <c r="A80" s="8" t="str">
        <f>Calculator!D75</f>
        <v/>
      </c>
      <c r="B80" s="8" t="str">
        <f>IF(Calculator!G75&gt;0,Calculator!G75,Calculator!H75)</f>
        <v/>
      </c>
      <c r="C80" s="8">
        <f>IF(Calculator!E75="Laundry machine, front-loading",Calculator!F75,0)</f>
        <v>0</v>
      </c>
      <c r="D80" s="14">
        <f t="shared" si="0"/>
        <v>1460</v>
      </c>
      <c r="E80" s="8">
        <f t="shared" si="1"/>
        <v>0</v>
      </c>
      <c r="G80" s="24" t="str">
        <f>IF(Calculator!G75&gt;0,Calculator!G75,Calculator!H75)</f>
        <v/>
      </c>
      <c r="H80" s="8">
        <f>IF(Calculator!E75="Laundry machine, top-loading",Calculator!F75,0)</f>
        <v>0</v>
      </c>
      <c r="I80" s="8">
        <f t="shared" si="2"/>
        <v>1460</v>
      </c>
      <c r="J80" s="8">
        <f t="shared" si="3"/>
        <v>0</v>
      </c>
    </row>
    <row r="81" spans="1:10" x14ac:dyDescent="0.25">
      <c r="A81" s="8" t="str">
        <f>Calculator!D76</f>
        <v/>
      </c>
      <c r="B81" s="8" t="str">
        <f>IF(Calculator!G76&gt;0,Calculator!G76,Calculator!H76)</f>
        <v/>
      </c>
      <c r="C81" s="8">
        <f>IF(Calculator!E76="Laundry machine, front-loading",Calculator!F76,0)</f>
        <v>0</v>
      </c>
      <c r="D81" s="14">
        <f t="shared" si="0"/>
        <v>1460</v>
      </c>
      <c r="E81" s="8">
        <f t="shared" si="1"/>
        <v>0</v>
      </c>
      <c r="G81" s="24" t="str">
        <f>IF(Calculator!G76&gt;0,Calculator!G76,Calculator!H76)</f>
        <v/>
      </c>
      <c r="H81" s="8">
        <f>IF(Calculator!E76="Laundry machine, top-loading",Calculator!F76,0)</f>
        <v>0</v>
      </c>
      <c r="I81" s="8">
        <f t="shared" si="2"/>
        <v>1460</v>
      </c>
      <c r="J81" s="8">
        <f t="shared" si="3"/>
        <v>0</v>
      </c>
    </row>
    <row r="82" spans="1:10" x14ac:dyDescent="0.25">
      <c r="A82" s="8" t="str">
        <f>Calculator!D77</f>
        <v/>
      </c>
      <c r="B82" s="8" t="str">
        <f>IF(Calculator!G77&gt;0,Calculator!G77,Calculator!H77)</f>
        <v/>
      </c>
      <c r="C82" s="8">
        <f>IF(Calculator!E77="Laundry machine, front-loading",Calculator!F77,0)</f>
        <v>0</v>
      </c>
      <c r="D82" s="14">
        <f t="shared" si="0"/>
        <v>1460</v>
      </c>
      <c r="E82" s="8">
        <f t="shared" si="1"/>
        <v>0</v>
      </c>
      <c r="G82" s="24" t="str">
        <f>IF(Calculator!G77&gt;0,Calculator!G77,Calculator!H77)</f>
        <v/>
      </c>
      <c r="H82" s="8">
        <f>IF(Calculator!E77="Laundry machine, top-loading",Calculator!F77,0)</f>
        <v>0</v>
      </c>
      <c r="I82" s="8">
        <f t="shared" si="2"/>
        <v>1460</v>
      </c>
      <c r="J82" s="8">
        <f t="shared" si="3"/>
        <v>0</v>
      </c>
    </row>
    <row r="83" spans="1:10" x14ac:dyDescent="0.25">
      <c r="A83" s="8" t="str">
        <f>Calculator!D78</f>
        <v/>
      </c>
      <c r="B83" s="8" t="str">
        <f>IF(Calculator!G78&gt;0,Calculator!G78,Calculator!H78)</f>
        <v/>
      </c>
      <c r="C83" s="8">
        <f>IF(Calculator!E78="Laundry machine, front-loading",Calculator!F78,0)</f>
        <v>0</v>
      </c>
      <c r="D83" s="14">
        <f t="shared" si="0"/>
        <v>1460</v>
      </c>
      <c r="E83" s="8">
        <f t="shared" si="1"/>
        <v>0</v>
      </c>
      <c r="G83" s="24" t="str">
        <f>IF(Calculator!G78&gt;0,Calculator!G78,Calculator!H78)</f>
        <v/>
      </c>
      <c r="H83" s="8">
        <f>IF(Calculator!E78="Laundry machine, top-loading",Calculator!F78,0)</f>
        <v>0</v>
      </c>
      <c r="I83" s="8">
        <f t="shared" si="2"/>
        <v>1460</v>
      </c>
      <c r="J83" s="8">
        <f t="shared" si="3"/>
        <v>0</v>
      </c>
    </row>
    <row r="84" spans="1:10" x14ac:dyDescent="0.25">
      <c r="A84" s="8" t="str">
        <f>Calculator!D79</f>
        <v/>
      </c>
      <c r="B84" s="8" t="str">
        <f>IF(Calculator!G79&gt;0,Calculator!G79,Calculator!H79)</f>
        <v/>
      </c>
      <c r="C84" s="8">
        <f>IF(Calculator!E79="Laundry machine, front-loading",Calculator!F79,0)</f>
        <v>0</v>
      </c>
      <c r="D84" s="14">
        <f t="shared" ref="D84:D147" si="4">$B$10*OP_DAYS</f>
        <v>1460</v>
      </c>
      <c r="E84" s="8">
        <f t="shared" ref="E84:E147" si="5">IFERROR(B84*C84*D84/GALPERM3,0)</f>
        <v>0</v>
      </c>
      <c r="G84" s="24" t="str">
        <f>IF(Calculator!G79&gt;0,Calculator!G79,Calculator!H79)</f>
        <v/>
      </c>
      <c r="H84" s="8">
        <f>IF(Calculator!E79="Laundry machine, top-loading",Calculator!F79,0)</f>
        <v>0</v>
      </c>
      <c r="I84" s="8">
        <f t="shared" ref="I84:I147" si="6">$B$10*OP_DAYS</f>
        <v>1460</v>
      </c>
      <c r="J84" s="8">
        <f t="shared" ref="J84:J147" si="7">IFERROR(G84*H84*I84/GALPERM3,0)</f>
        <v>0</v>
      </c>
    </row>
    <row r="85" spans="1:10" x14ac:dyDescent="0.25">
      <c r="A85" s="8" t="str">
        <f>Calculator!D80</f>
        <v/>
      </c>
      <c r="B85" s="8" t="str">
        <f>IF(Calculator!G80&gt;0,Calculator!G80,Calculator!H80)</f>
        <v/>
      </c>
      <c r="C85" s="8">
        <f>IF(Calculator!E80="Laundry machine, front-loading",Calculator!F80,0)</f>
        <v>0</v>
      </c>
      <c r="D85" s="14">
        <f t="shared" si="4"/>
        <v>1460</v>
      </c>
      <c r="E85" s="8">
        <f t="shared" si="5"/>
        <v>0</v>
      </c>
      <c r="G85" s="24" t="str">
        <f>IF(Calculator!G80&gt;0,Calculator!G80,Calculator!H80)</f>
        <v/>
      </c>
      <c r="H85" s="8">
        <f>IF(Calculator!E80="Laundry machine, top-loading",Calculator!F80,0)</f>
        <v>0</v>
      </c>
      <c r="I85" s="8">
        <f t="shared" si="6"/>
        <v>1460</v>
      </c>
      <c r="J85" s="8">
        <f t="shared" si="7"/>
        <v>0</v>
      </c>
    </row>
    <row r="86" spans="1:10" x14ac:dyDescent="0.25">
      <c r="A86" s="8" t="str">
        <f>Calculator!D81</f>
        <v/>
      </c>
      <c r="B86" s="8" t="str">
        <f>IF(Calculator!G81&gt;0,Calculator!G81,Calculator!H81)</f>
        <v/>
      </c>
      <c r="C86" s="8">
        <f>IF(Calculator!E81="Laundry machine, front-loading",Calculator!F81,0)</f>
        <v>0</v>
      </c>
      <c r="D86" s="14">
        <f t="shared" si="4"/>
        <v>1460</v>
      </c>
      <c r="E86" s="8">
        <f t="shared" si="5"/>
        <v>0</v>
      </c>
      <c r="G86" s="24" t="str">
        <f>IF(Calculator!G81&gt;0,Calculator!G81,Calculator!H81)</f>
        <v/>
      </c>
      <c r="H86" s="8">
        <f>IF(Calculator!E81="Laundry machine, top-loading",Calculator!F81,0)</f>
        <v>0</v>
      </c>
      <c r="I86" s="8">
        <f t="shared" si="6"/>
        <v>1460</v>
      </c>
      <c r="J86" s="8">
        <f t="shared" si="7"/>
        <v>0</v>
      </c>
    </row>
    <row r="87" spans="1:10" x14ac:dyDescent="0.25">
      <c r="A87" s="8" t="str">
        <f>Calculator!D82</f>
        <v/>
      </c>
      <c r="B87" s="8" t="str">
        <f>IF(Calculator!G82&gt;0,Calculator!G82,Calculator!H82)</f>
        <v/>
      </c>
      <c r="C87" s="8">
        <f>IF(Calculator!E82="Laundry machine, front-loading",Calculator!F82,0)</f>
        <v>0</v>
      </c>
      <c r="D87" s="14">
        <f t="shared" si="4"/>
        <v>1460</v>
      </c>
      <c r="E87" s="8">
        <f t="shared" si="5"/>
        <v>0</v>
      </c>
      <c r="G87" s="24" t="str">
        <f>IF(Calculator!G82&gt;0,Calculator!G82,Calculator!H82)</f>
        <v/>
      </c>
      <c r="H87" s="8">
        <f>IF(Calculator!E82="Laundry machine, top-loading",Calculator!F82,0)</f>
        <v>0</v>
      </c>
      <c r="I87" s="8">
        <f t="shared" si="6"/>
        <v>1460</v>
      </c>
      <c r="J87" s="8">
        <f t="shared" si="7"/>
        <v>0</v>
      </c>
    </row>
    <row r="88" spans="1:10" x14ac:dyDescent="0.25">
      <c r="A88" s="8" t="str">
        <f>Calculator!D83</f>
        <v/>
      </c>
      <c r="B88" s="8" t="str">
        <f>IF(Calculator!G83&gt;0,Calculator!G83,Calculator!H83)</f>
        <v/>
      </c>
      <c r="C88" s="8">
        <f>IF(Calculator!E83="Laundry machine, front-loading",Calculator!F83,0)</f>
        <v>0</v>
      </c>
      <c r="D88" s="14">
        <f t="shared" si="4"/>
        <v>1460</v>
      </c>
      <c r="E88" s="8">
        <f t="shared" si="5"/>
        <v>0</v>
      </c>
      <c r="G88" s="24" t="str">
        <f>IF(Calculator!G83&gt;0,Calculator!G83,Calculator!H83)</f>
        <v/>
      </c>
      <c r="H88" s="8">
        <f>IF(Calculator!E83="Laundry machine, top-loading",Calculator!F83,0)</f>
        <v>0</v>
      </c>
      <c r="I88" s="8">
        <f t="shared" si="6"/>
        <v>1460</v>
      </c>
      <c r="J88" s="8">
        <f t="shared" si="7"/>
        <v>0</v>
      </c>
    </row>
    <row r="89" spans="1:10" x14ac:dyDescent="0.25">
      <c r="A89" s="8" t="str">
        <f>Calculator!D84</f>
        <v/>
      </c>
      <c r="B89" s="8" t="str">
        <f>IF(Calculator!G84&gt;0,Calculator!G84,Calculator!H84)</f>
        <v/>
      </c>
      <c r="C89" s="8">
        <f>IF(Calculator!E84="Laundry machine, front-loading",Calculator!F84,0)</f>
        <v>0</v>
      </c>
      <c r="D89" s="14">
        <f t="shared" si="4"/>
        <v>1460</v>
      </c>
      <c r="E89" s="8">
        <f t="shared" si="5"/>
        <v>0</v>
      </c>
      <c r="G89" s="24" t="str">
        <f>IF(Calculator!G84&gt;0,Calculator!G84,Calculator!H84)</f>
        <v/>
      </c>
      <c r="H89" s="8">
        <f>IF(Calculator!E84="Laundry machine, top-loading",Calculator!F84,0)</f>
        <v>0</v>
      </c>
      <c r="I89" s="8">
        <f t="shared" si="6"/>
        <v>1460</v>
      </c>
      <c r="J89" s="8">
        <f t="shared" si="7"/>
        <v>0</v>
      </c>
    </row>
    <row r="90" spans="1:10" x14ac:dyDescent="0.25">
      <c r="A90" s="8" t="str">
        <f>Calculator!D85</f>
        <v/>
      </c>
      <c r="B90" s="8" t="str">
        <f>IF(Calculator!G85&gt;0,Calculator!G85,Calculator!H85)</f>
        <v/>
      </c>
      <c r="C90" s="8">
        <f>IF(Calculator!E85="Laundry machine, front-loading",Calculator!F85,0)</f>
        <v>0</v>
      </c>
      <c r="D90" s="14">
        <f t="shared" si="4"/>
        <v>1460</v>
      </c>
      <c r="E90" s="8">
        <f t="shared" si="5"/>
        <v>0</v>
      </c>
      <c r="G90" s="24" t="str">
        <f>IF(Calculator!G85&gt;0,Calculator!G85,Calculator!H85)</f>
        <v/>
      </c>
      <c r="H90" s="8">
        <f>IF(Calculator!E85="Laundry machine, top-loading",Calculator!F85,0)</f>
        <v>0</v>
      </c>
      <c r="I90" s="8">
        <f t="shared" si="6"/>
        <v>1460</v>
      </c>
      <c r="J90" s="8">
        <f t="shared" si="7"/>
        <v>0</v>
      </c>
    </row>
    <row r="91" spans="1:10" x14ac:dyDescent="0.25">
      <c r="A91" s="8" t="str">
        <f>Calculator!D86</f>
        <v/>
      </c>
      <c r="B91" s="8" t="str">
        <f>IF(Calculator!G86&gt;0,Calculator!G86,Calculator!H86)</f>
        <v/>
      </c>
      <c r="C91" s="8">
        <f>IF(Calculator!E86="Laundry machine, front-loading",Calculator!F86,0)</f>
        <v>0</v>
      </c>
      <c r="D91" s="14">
        <f t="shared" si="4"/>
        <v>1460</v>
      </c>
      <c r="E91" s="8">
        <f t="shared" si="5"/>
        <v>0</v>
      </c>
      <c r="G91" s="24" t="str">
        <f>IF(Calculator!G86&gt;0,Calculator!G86,Calculator!H86)</f>
        <v/>
      </c>
      <c r="H91" s="8">
        <f>IF(Calculator!E86="Laundry machine, top-loading",Calculator!F86,0)</f>
        <v>0</v>
      </c>
      <c r="I91" s="8">
        <f t="shared" si="6"/>
        <v>1460</v>
      </c>
      <c r="J91" s="8">
        <f t="shared" si="7"/>
        <v>0</v>
      </c>
    </row>
    <row r="92" spans="1:10" x14ac:dyDescent="0.25">
      <c r="A92" s="8" t="str">
        <f>Calculator!D87</f>
        <v/>
      </c>
      <c r="B92" s="8" t="str">
        <f>IF(Calculator!G87&gt;0,Calculator!G87,Calculator!H87)</f>
        <v/>
      </c>
      <c r="C92" s="8">
        <f>IF(Calculator!E87="Laundry machine, front-loading",Calculator!F87,0)</f>
        <v>0</v>
      </c>
      <c r="D92" s="14">
        <f t="shared" si="4"/>
        <v>1460</v>
      </c>
      <c r="E92" s="8">
        <f t="shared" si="5"/>
        <v>0</v>
      </c>
      <c r="G92" s="24" t="str">
        <f>IF(Calculator!G87&gt;0,Calculator!G87,Calculator!H87)</f>
        <v/>
      </c>
      <c r="H92" s="8">
        <f>IF(Calculator!E87="Laundry machine, top-loading",Calculator!F87,0)</f>
        <v>0</v>
      </c>
      <c r="I92" s="8">
        <f t="shared" si="6"/>
        <v>1460</v>
      </c>
      <c r="J92" s="8">
        <f t="shared" si="7"/>
        <v>0</v>
      </c>
    </row>
    <row r="93" spans="1:10" x14ac:dyDescent="0.25">
      <c r="A93" s="8" t="str">
        <f>Calculator!D88</f>
        <v/>
      </c>
      <c r="B93" s="8" t="str">
        <f>IF(Calculator!G88&gt;0,Calculator!G88,Calculator!H88)</f>
        <v/>
      </c>
      <c r="C93" s="8">
        <f>IF(Calculator!E88="Laundry machine, front-loading",Calculator!F88,0)</f>
        <v>0</v>
      </c>
      <c r="D93" s="14">
        <f t="shared" si="4"/>
        <v>1460</v>
      </c>
      <c r="E93" s="8">
        <f t="shared" si="5"/>
        <v>0</v>
      </c>
      <c r="G93" s="24" t="str">
        <f>IF(Calculator!G88&gt;0,Calculator!G88,Calculator!H88)</f>
        <v/>
      </c>
      <c r="H93" s="8">
        <f>IF(Calculator!E88="Laundry machine, top-loading",Calculator!F88,0)</f>
        <v>0</v>
      </c>
      <c r="I93" s="8">
        <f t="shared" si="6"/>
        <v>1460</v>
      </c>
      <c r="J93" s="8">
        <f t="shared" si="7"/>
        <v>0</v>
      </c>
    </row>
    <row r="94" spans="1:10" x14ac:dyDescent="0.25">
      <c r="A94" s="8" t="str">
        <f>Calculator!D89</f>
        <v/>
      </c>
      <c r="B94" s="8" t="str">
        <f>IF(Calculator!G89&gt;0,Calculator!G89,Calculator!H89)</f>
        <v/>
      </c>
      <c r="C94" s="8">
        <f>IF(Calculator!E89="Laundry machine, front-loading",Calculator!F89,0)</f>
        <v>0</v>
      </c>
      <c r="D94" s="14">
        <f t="shared" si="4"/>
        <v>1460</v>
      </c>
      <c r="E94" s="8">
        <f t="shared" si="5"/>
        <v>0</v>
      </c>
      <c r="G94" s="24" t="str">
        <f>IF(Calculator!G89&gt;0,Calculator!G89,Calculator!H89)</f>
        <v/>
      </c>
      <c r="H94" s="8">
        <f>IF(Calculator!E89="Laundry machine, top-loading",Calculator!F89,0)</f>
        <v>0</v>
      </c>
      <c r="I94" s="8">
        <f t="shared" si="6"/>
        <v>1460</v>
      </c>
      <c r="J94" s="8">
        <f t="shared" si="7"/>
        <v>0</v>
      </c>
    </row>
    <row r="95" spans="1:10" x14ac:dyDescent="0.25">
      <c r="A95" s="8" t="str">
        <f>Calculator!D90</f>
        <v/>
      </c>
      <c r="B95" s="8" t="str">
        <f>IF(Calculator!G90&gt;0,Calculator!G90,Calculator!H90)</f>
        <v/>
      </c>
      <c r="C95" s="8">
        <f>IF(Calculator!E90="Laundry machine, front-loading",Calculator!F90,0)</f>
        <v>0</v>
      </c>
      <c r="D95" s="14">
        <f t="shared" si="4"/>
        <v>1460</v>
      </c>
      <c r="E95" s="8">
        <f t="shared" si="5"/>
        <v>0</v>
      </c>
      <c r="G95" s="24" t="str">
        <f>IF(Calculator!G90&gt;0,Calculator!G90,Calculator!H90)</f>
        <v/>
      </c>
      <c r="H95" s="8">
        <f>IF(Calculator!E90="Laundry machine, top-loading",Calculator!F90,0)</f>
        <v>0</v>
      </c>
      <c r="I95" s="8">
        <f t="shared" si="6"/>
        <v>1460</v>
      </c>
      <c r="J95" s="8">
        <f t="shared" si="7"/>
        <v>0</v>
      </c>
    </row>
    <row r="96" spans="1:10" x14ac:dyDescent="0.25">
      <c r="A96" s="8" t="str">
        <f>Calculator!D91</f>
        <v/>
      </c>
      <c r="B96" s="8" t="str">
        <f>IF(Calculator!G91&gt;0,Calculator!G91,Calculator!H91)</f>
        <v/>
      </c>
      <c r="C96" s="8">
        <f>IF(Calculator!E91="Laundry machine, front-loading",Calculator!F91,0)</f>
        <v>0</v>
      </c>
      <c r="D96" s="14">
        <f t="shared" si="4"/>
        <v>1460</v>
      </c>
      <c r="E96" s="8">
        <f t="shared" si="5"/>
        <v>0</v>
      </c>
      <c r="G96" s="24" t="str">
        <f>IF(Calculator!G91&gt;0,Calculator!G91,Calculator!H91)</f>
        <v/>
      </c>
      <c r="H96" s="8">
        <f>IF(Calculator!E91="Laundry machine, top-loading",Calculator!F91,0)</f>
        <v>0</v>
      </c>
      <c r="I96" s="8">
        <f t="shared" si="6"/>
        <v>1460</v>
      </c>
      <c r="J96" s="8">
        <f t="shared" si="7"/>
        <v>0</v>
      </c>
    </row>
    <row r="97" spans="1:10" x14ac:dyDescent="0.25">
      <c r="A97" s="8" t="str">
        <f>Calculator!D92</f>
        <v/>
      </c>
      <c r="B97" s="8" t="str">
        <f>IF(Calculator!G92&gt;0,Calculator!G92,Calculator!H92)</f>
        <v/>
      </c>
      <c r="C97" s="8">
        <f>IF(Calculator!E92="Laundry machine, front-loading",Calculator!F92,0)</f>
        <v>0</v>
      </c>
      <c r="D97" s="14">
        <f t="shared" si="4"/>
        <v>1460</v>
      </c>
      <c r="E97" s="8">
        <f t="shared" si="5"/>
        <v>0</v>
      </c>
      <c r="G97" s="24" t="str">
        <f>IF(Calculator!G92&gt;0,Calculator!G92,Calculator!H92)</f>
        <v/>
      </c>
      <c r="H97" s="8">
        <f>IF(Calculator!E92="Laundry machine, top-loading",Calculator!F92,0)</f>
        <v>0</v>
      </c>
      <c r="I97" s="8">
        <f t="shared" si="6"/>
        <v>1460</v>
      </c>
      <c r="J97" s="8">
        <f t="shared" si="7"/>
        <v>0</v>
      </c>
    </row>
    <row r="98" spans="1:10" x14ac:dyDescent="0.25">
      <c r="A98" s="8" t="str">
        <f>Calculator!D93</f>
        <v/>
      </c>
      <c r="B98" s="8" t="str">
        <f>IF(Calculator!G93&gt;0,Calculator!G93,Calculator!H93)</f>
        <v/>
      </c>
      <c r="C98" s="8">
        <f>IF(Calculator!E93="Laundry machine, front-loading",Calculator!F93,0)</f>
        <v>0</v>
      </c>
      <c r="D98" s="14">
        <f t="shared" si="4"/>
        <v>1460</v>
      </c>
      <c r="E98" s="8">
        <f t="shared" si="5"/>
        <v>0</v>
      </c>
      <c r="G98" s="24" t="str">
        <f>IF(Calculator!G93&gt;0,Calculator!G93,Calculator!H93)</f>
        <v/>
      </c>
      <c r="H98" s="8">
        <f>IF(Calculator!E93="Laundry machine, top-loading",Calculator!F93,0)</f>
        <v>0</v>
      </c>
      <c r="I98" s="8">
        <f t="shared" si="6"/>
        <v>1460</v>
      </c>
      <c r="J98" s="8">
        <f t="shared" si="7"/>
        <v>0</v>
      </c>
    </row>
    <row r="99" spans="1:10" x14ac:dyDescent="0.25">
      <c r="A99" s="8" t="str">
        <f>Calculator!D94</f>
        <v/>
      </c>
      <c r="B99" s="8" t="str">
        <f>IF(Calculator!G94&gt;0,Calculator!G94,Calculator!H94)</f>
        <v/>
      </c>
      <c r="C99" s="8">
        <f>IF(Calculator!E94="Laundry machine, front-loading",Calculator!F94,0)</f>
        <v>0</v>
      </c>
      <c r="D99" s="14">
        <f t="shared" si="4"/>
        <v>1460</v>
      </c>
      <c r="E99" s="8">
        <f t="shared" si="5"/>
        <v>0</v>
      </c>
      <c r="G99" s="24" t="str">
        <f>IF(Calculator!G94&gt;0,Calculator!G94,Calculator!H94)</f>
        <v/>
      </c>
      <c r="H99" s="8">
        <f>IF(Calculator!E94="Laundry machine, top-loading",Calculator!F94,0)</f>
        <v>0</v>
      </c>
      <c r="I99" s="8">
        <f t="shared" si="6"/>
        <v>1460</v>
      </c>
      <c r="J99" s="8">
        <f t="shared" si="7"/>
        <v>0</v>
      </c>
    </row>
    <row r="100" spans="1:10" x14ac:dyDescent="0.25">
      <c r="A100" s="8" t="str">
        <f>Calculator!D95</f>
        <v/>
      </c>
      <c r="B100" s="8" t="str">
        <f>IF(Calculator!G95&gt;0,Calculator!G95,Calculator!H95)</f>
        <v/>
      </c>
      <c r="C100" s="8">
        <f>IF(Calculator!E95="Laundry machine, front-loading",Calculator!F95,0)</f>
        <v>0</v>
      </c>
      <c r="D100" s="14">
        <f t="shared" si="4"/>
        <v>1460</v>
      </c>
      <c r="E100" s="8">
        <f t="shared" si="5"/>
        <v>0</v>
      </c>
      <c r="G100" s="24" t="str">
        <f>IF(Calculator!G95&gt;0,Calculator!G95,Calculator!H95)</f>
        <v/>
      </c>
      <c r="H100" s="8">
        <f>IF(Calculator!E95="Laundry machine, top-loading",Calculator!F95,0)</f>
        <v>0</v>
      </c>
      <c r="I100" s="8">
        <f t="shared" si="6"/>
        <v>1460</v>
      </c>
      <c r="J100" s="8">
        <f t="shared" si="7"/>
        <v>0</v>
      </c>
    </row>
    <row r="101" spans="1:10" x14ac:dyDescent="0.25">
      <c r="A101" s="8" t="str">
        <f>Calculator!D96</f>
        <v/>
      </c>
      <c r="B101" s="8" t="str">
        <f>IF(Calculator!G96&gt;0,Calculator!G96,Calculator!H96)</f>
        <v/>
      </c>
      <c r="C101" s="8">
        <f>IF(Calculator!E96="Laundry machine, front-loading",Calculator!F96,0)</f>
        <v>0</v>
      </c>
      <c r="D101" s="14">
        <f t="shared" si="4"/>
        <v>1460</v>
      </c>
      <c r="E101" s="8">
        <f t="shared" si="5"/>
        <v>0</v>
      </c>
      <c r="G101" s="24" t="str">
        <f>IF(Calculator!G96&gt;0,Calculator!G96,Calculator!H96)</f>
        <v/>
      </c>
      <c r="H101" s="8">
        <f>IF(Calculator!E96="Laundry machine, top-loading",Calculator!F96,0)</f>
        <v>0</v>
      </c>
      <c r="I101" s="8">
        <f t="shared" si="6"/>
        <v>1460</v>
      </c>
      <c r="J101" s="8">
        <f t="shared" si="7"/>
        <v>0</v>
      </c>
    </row>
    <row r="102" spans="1:10" x14ac:dyDescent="0.25">
      <c r="A102" s="8" t="str">
        <f>Calculator!D97</f>
        <v/>
      </c>
      <c r="B102" s="8" t="str">
        <f>IF(Calculator!G97&gt;0,Calculator!G97,Calculator!H97)</f>
        <v/>
      </c>
      <c r="C102" s="8">
        <f>IF(Calculator!E97="Laundry machine, front-loading",Calculator!F97,0)</f>
        <v>0</v>
      </c>
      <c r="D102" s="14">
        <f t="shared" si="4"/>
        <v>1460</v>
      </c>
      <c r="E102" s="8">
        <f t="shared" si="5"/>
        <v>0</v>
      </c>
      <c r="G102" s="24" t="str">
        <f>IF(Calculator!G97&gt;0,Calculator!G97,Calculator!H97)</f>
        <v/>
      </c>
      <c r="H102" s="8">
        <f>IF(Calculator!E97="Laundry machine, top-loading",Calculator!F97,0)</f>
        <v>0</v>
      </c>
      <c r="I102" s="8">
        <f t="shared" si="6"/>
        <v>1460</v>
      </c>
      <c r="J102" s="8">
        <f t="shared" si="7"/>
        <v>0</v>
      </c>
    </row>
    <row r="103" spans="1:10" x14ac:dyDescent="0.25">
      <c r="A103" s="8" t="str">
        <f>Calculator!D98</f>
        <v/>
      </c>
      <c r="B103" s="8" t="str">
        <f>IF(Calculator!G98&gt;0,Calculator!G98,Calculator!H98)</f>
        <v/>
      </c>
      <c r="C103" s="8">
        <f>IF(Calculator!E98="Laundry machine, front-loading",Calculator!F98,0)</f>
        <v>0</v>
      </c>
      <c r="D103" s="14">
        <f t="shared" si="4"/>
        <v>1460</v>
      </c>
      <c r="E103" s="8">
        <f t="shared" si="5"/>
        <v>0</v>
      </c>
      <c r="G103" s="24" t="str">
        <f>IF(Calculator!G98&gt;0,Calculator!G98,Calculator!H98)</f>
        <v/>
      </c>
      <c r="H103" s="8">
        <f>IF(Calculator!E98="Laundry machine, top-loading",Calculator!F98,0)</f>
        <v>0</v>
      </c>
      <c r="I103" s="8">
        <f t="shared" si="6"/>
        <v>1460</v>
      </c>
      <c r="J103" s="8">
        <f t="shared" si="7"/>
        <v>0</v>
      </c>
    </row>
    <row r="104" spans="1:10" x14ac:dyDescent="0.25">
      <c r="A104" s="8" t="str">
        <f>Calculator!D99</f>
        <v/>
      </c>
      <c r="B104" s="8" t="str">
        <f>IF(Calculator!G99&gt;0,Calculator!G99,Calculator!H99)</f>
        <v/>
      </c>
      <c r="C104" s="8">
        <f>IF(Calculator!E99="Laundry machine, front-loading",Calculator!F99,0)</f>
        <v>0</v>
      </c>
      <c r="D104" s="14">
        <f t="shared" si="4"/>
        <v>1460</v>
      </c>
      <c r="E104" s="8">
        <f t="shared" si="5"/>
        <v>0</v>
      </c>
      <c r="G104" s="24" t="str">
        <f>IF(Calculator!G99&gt;0,Calculator!G99,Calculator!H99)</f>
        <v/>
      </c>
      <c r="H104" s="8">
        <f>IF(Calculator!E99="Laundry machine, top-loading",Calculator!F99,0)</f>
        <v>0</v>
      </c>
      <c r="I104" s="8">
        <f t="shared" si="6"/>
        <v>1460</v>
      </c>
      <c r="J104" s="8">
        <f t="shared" si="7"/>
        <v>0</v>
      </c>
    </row>
    <row r="105" spans="1:10" x14ac:dyDescent="0.25">
      <c r="A105" s="8" t="str">
        <f>Calculator!D100</f>
        <v/>
      </c>
      <c r="B105" s="8" t="str">
        <f>IF(Calculator!G100&gt;0,Calculator!G100,Calculator!H100)</f>
        <v/>
      </c>
      <c r="C105" s="8">
        <f>IF(Calculator!E100="Laundry machine, front-loading",Calculator!F100,0)</f>
        <v>0</v>
      </c>
      <c r="D105" s="14">
        <f t="shared" si="4"/>
        <v>1460</v>
      </c>
      <c r="E105" s="8">
        <f t="shared" si="5"/>
        <v>0</v>
      </c>
      <c r="G105" s="24" t="str">
        <f>IF(Calculator!G100&gt;0,Calculator!G100,Calculator!H100)</f>
        <v/>
      </c>
      <c r="H105" s="8">
        <f>IF(Calculator!E100="Laundry machine, top-loading",Calculator!F100,0)</f>
        <v>0</v>
      </c>
      <c r="I105" s="8">
        <f t="shared" si="6"/>
        <v>1460</v>
      </c>
      <c r="J105" s="8">
        <f t="shared" si="7"/>
        <v>0</v>
      </c>
    </row>
    <row r="106" spans="1:10" x14ac:dyDescent="0.25">
      <c r="A106" s="8" t="str">
        <f>Calculator!D101</f>
        <v/>
      </c>
      <c r="B106" s="8" t="str">
        <f>IF(Calculator!G101&gt;0,Calculator!G101,Calculator!H101)</f>
        <v/>
      </c>
      <c r="C106" s="8">
        <f>IF(Calculator!E101="Laundry machine, front-loading",Calculator!F101,0)</f>
        <v>0</v>
      </c>
      <c r="D106" s="14">
        <f t="shared" si="4"/>
        <v>1460</v>
      </c>
      <c r="E106" s="8">
        <f t="shared" si="5"/>
        <v>0</v>
      </c>
      <c r="G106" s="24" t="str">
        <f>IF(Calculator!G101&gt;0,Calculator!G101,Calculator!H101)</f>
        <v/>
      </c>
      <c r="H106" s="8">
        <f>IF(Calculator!E101="Laundry machine, top-loading",Calculator!F101,0)</f>
        <v>0</v>
      </c>
      <c r="I106" s="8">
        <f t="shared" si="6"/>
        <v>1460</v>
      </c>
      <c r="J106" s="8">
        <f t="shared" si="7"/>
        <v>0</v>
      </c>
    </row>
    <row r="107" spans="1:10" x14ac:dyDescent="0.25">
      <c r="A107" s="8" t="str">
        <f>Calculator!D102</f>
        <v/>
      </c>
      <c r="B107" s="8" t="str">
        <f>IF(Calculator!G102&gt;0,Calculator!G102,Calculator!H102)</f>
        <v/>
      </c>
      <c r="C107" s="8">
        <f>IF(Calculator!E102="Laundry machine, front-loading",Calculator!F102,0)</f>
        <v>0</v>
      </c>
      <c r="D107" s="14">
        <f t="shared" si="4"/>
        <v>1460</v>
      </c>
      <c r="E107" s="8">
        <f t="shared" si="5"/>
        <v>0</v>
      </c>
      <c r="G107" s="24" t="str">
        <f>IF(Calculator!G102&gt;0,Calculator!G102,Calculator!H102)</f>
        <v/>
      </c>
      <c r="H107" s="8">
        <f>IF(Calculator!E102="Laundry machine, top-loading",Calculator!F102,0)</f>
        <v>0</v>
      </c>
      <c r="I107" s="8">
        <f t="shared" si="6"/>
        <v>1460</v>
      </c>
      <c r="J107" s="8">
        <f t="shared" si="7"/>
        <v>0</v>
      </c>
    </row>
    <row r="108" spans="1:10" x14ac:dyDescent="0.25">
      <c r="A108" s="8" t="str">
        <f>Calculator!D103</f>
        <v/>
      </c>
      <c r="B108" s="8" t="str">
        <f>IF(Calculator!G103&gt;0,Calculator!G103,Calculator!H103)</f>
        <v/>
      </c>
      <c r="C108" s="8">
        <f>IF(Calculator!E103="Laundry machine, front-loading",Calculator!F103,0)</f>
        <v>0</v>
      </c>
      <c r="D108" s="14">
        <f t="shared" si="4"/>
        <v>1460</v>
      </c>
      <c r="E108" s="8">
        <f t="shared" si="5"/>
        <v>0</v>
      </c>
      <c r="G108" s="24" t="str">
        <f>IF(Calculator!G103&gt;0,Calculator!G103,Calculator!H103)</f>
        <v/>
      </c>
      <c r="H108" s="8">
        <f>IF(Calculator!E103="Laundry machine, top-loading",Calculator!F103,0)</f>
        <v>0</v>
      </c>
      <c r="I108" s="8">
        <f t="shared" si="6"/>
        <v>1460</v>
      </c>
      <c r="J108" s="8">
        <f t="shared" si="7"/>
        <v>0</v>
      </c>
    </row>
    <row r="109" spans="1:10" x14ac:dyDescent="0.25">
      <c r="A109" s="8" t="str">
        <f>Calculator!D104</f>
        <v/>
      </c>
      <c r="B109" s="8" t="str">
        <f>IF(Calculator!G104&gt;0,Calculator!G104,Calculator!H104)</f>
        <v/>
      </c>
      <c r="C109" s="8">
        <f>IF(Calculator!E104="Laundry machine, front-loading",Calculator!F104,0)</f>
        <v>0</v>
      </c>
      <c r="D109" s="14">
        <f t="shared" si="4"/>
        <v>1460</v>
      </c>
      <c r="E109" s="8">
        <f t="shared" si="5"/>
        <v>0</v>
      </c>
      <c r="G109" s="24" t="str">
        <f>IF(Calculator!G104&gt;0,Calculator!G104,Calculator!H104)</f>
        <v/>
      </c>
      <c r="H109" s="8">
        <f>IF(Calculator!E104="Laundry machine, top-loading",Calculator!F104,0)</f>
        <v>0</v>
      </c>
      <c r="I109" s="8">
        <f t="shared" si="6"/>
        <v>1460</v>
      </c>
      <c r="J109" s="8">
        <f t="shared" si="7"/>
        <v>0</v>
      </c>
    </row>
    <row r="110" spans="1:10" x14ac:dyDescent="0.25">
      <c r="A110" s="8" t="str">
        <f>Calculator!D105</f>
        <v/>
      </c>
      <c r="B110" s="8" t="str">
        <f>IF(Calculator!G105&gt;0,Calculator!G105,Calculator!H105)</f>
        <v/>
      </c>
      <c r="C110" s="8">
        <f>IF(Calculator!E105="Laundry machine, front-loading",Calculator!F105,0)</f>
        <v>0</v>
      </c>
      <c r="D110" s="14">
        <f t="shared" si="4"/>
        <v>1460</v>
      </c>
      <c r="E110" s="8">
        <f t="shared" si="5"/>
        <v>0</v>
      </c>
      <c r="G110" s="24" t="str">
        <f>IF(Calculator!G105&gt;0,Calculator!G105,Calculator!H105)</f>
        <v/>
      </c>
      <c r="H110" s="8">
        <f>IF(Calculator!E105="Laundry machine, top-loading",Calculator!F105,0)</f>
        <v>0</v>
      </c>
      <c r="I110" s="8">
        <f t="shared" si="6"/>
        <v>1460</v>
      </c>
      <c r="J110" s="8">
        <f t="shared" si="7"/>
        <v>0</v>
      </c>
    </row>
    <row r="111" spans="1:10" x14ac:dyDescent="0.25">
      <c r="A111" s="8" t="str">
        <f>Calculator!D106</f>
        <v/>
      </c>
      <c r="B111" s="8" t="str">
        <f>IF(Calculator!G106&gt;0,Calculator!G106,Calculator!H106)</f>
        <v/>
      </c>
      <c r="C111" s="8">
        <f>IF(Calculator!E106="Laundry machine, front-loading",Calculator!F106,0)</f>
        <v>0</v>
      </c>
      <c r="D111" s="14">
        <f t="shared" si="4"/>
        <v>1460</v>
      </c>
      <c r="E111" s="8">
        <f t="shared" si="5"/>
        <v>0</v>
      </c>
      <c r="G111" s="24" t="str">
        <f>IF(Calculator!G106&gt;0,Calculator!G106,Calculator!H106)</f>
        <v/>
      </c>
      <c r="H111" s="8">
        <f>IF(Calculator!E106="Laundry machine, top-loading",Calculator!F106,0)</f>
        <v>0</v>
      </c>
      <c r="I111" s="8">
        <f t="shared" si="6"/>
        <v>1460</v>
      </c>
      <c r="J111" s="8">
        <f t="shared" si="7"/>
        <v>0</v>
      </c>
    </row>
    <row r="112" spans="1:10" x14ac:dyDescent="0.25">
      <c r="A112" s="8" t="str">
        <f>Calculator!D107</f>
        <v/>
      </c>
      <c r="B112" s="8" t="str">
        <f>IF(Calculator!G107&gt;0,Calculator!G107,Calculator!H107)</f>
        <v/>
      </c>
      <c r="C112" s="8">
        <f>IF(Calculator!E107="Laundry machine, front-loading",Calculator!F107,0)</f>
        <v>0</v>
      </c>
      <c r="D112" s="14">
        <f t="shared" si="4"/>
        <v>1460</v>
      </c>
      <c r="E112" s="8">
        <f t="shared" si="5"/>
        <v>0</v>
      </c>
      <c r="G112" s="24" t="str">
        <f>IF(Calculator!G107&gt;0,Calculator!G107,Calculator!H107)</f>
        <v/>
      </c>
      <c r="H112" s="8">
        <f>IF(Calculator!E107="Laundry machine, top-loading",Calculator!F107,0)</f>
        <v>0</v>
      </c>
      <c r="I112" s="8">
        <f t="shared" si="6"/>
        <v>1460</v>
      </c>
      <c r="J112" s="8">
        <f t="shared" si="7"/>
        <v>0</v>
      </c>
    </row>
    <row r="113" spans="1:10" x14ac:dyDescent="0.25">
      <c r="A113" s="8" t="str">
        <f>Calculator!D108</f>
        <v/>
      </c>
      <c r="B113" s="8" t="str">
        <f>IF(Calculator!G108&gt;0,Calculator!G108,Calculator!H108)</f>
        <v/>
      </c>
      <c r="C113" s="8">
        <f>IF(Calculator!E108="Laundry machine, front-loading",Calculator!F108,0)</f>
        <v>0</v>
      </c>
      <c r="D113" s="14">
        <f t="shared" si="4"/>
        <v>1460</v>
      </c>
      <c r="E113" s="8">
        <f t="shared" si="5"/>
        <v>0</v>
      </c>
      <c r="G113" s="24" t="str">
        <f>IF(Calculator!G108&gt;0,Calculator!G108,Calculator!H108)</f>
        <v/>
      </c>
      <c r="H113" s="8">
        <f>IF(Calculator!E108="Laundry machine, top-loading",Calculator!F108,0)</f>
        <v>0</v>
      </c>
      <c r="I113" s="8">
        <f t="shared" si="6"/>
        <v>1460</v>
      </c>
      <c r="J113" s="8">
        <f t="shared" si="7"/>
        <v>0</v>
      </c>
    </row>
    <row r="114" spans="1:10" x14ac:dyDescent="0.25">
      <c r="A114" s="8" t="str">
        <f>Calculator!D109</f>
        <v/>
      </c>
      <c r="B114" s="8" t="str">
        <f>IF(Calculator!G109&gt;0,Calculator!G109,Calculator!H109)</f>
        <v/>
      </c>
      <c r="C114" s="8">
        <f>IF(Calculator!E109="Laundry machine, front-loading",Calculator!F109,0)</f>
        <v>0</v>
      </c>
      <c r="D114" s="14">
        <f t="shared" si="4"/>
        <v>1460</v>
      </c>
      <c r="E114" s="8">
        <f t="shared" si="5"/>
        <v>0</v>
      </c>
      <c r="G114" s="24" t="str">
        <f>IF(Calculator!G109&gt;0,Calculator!G109,Calculator!H109)</f>
        <v/>
      </c>
      <c r="H114" s="8">
        <f>IF(Calculator!E109="Laundry machine, top-loading",Calculator!F109,0)</f>
        <v>0</v>
      </c>
      <c r="I114" s="8">
        <f t="shared" si="6"/>
        <v>1460</v>
      </c>
      <c r="J114" s="8">
        <f t="shared" si="7"/>
        <v>0</v>
      </c>
    </row>
    <row r="115" spans="1:10" x14ac:dyDescent="0.25">
      <c r="A115" s="8" t="str">
        <f>Calculator!D110</f>
        <v/>
      </c>
      <c r="B115" s="8" t="str">
        <f>IF(Calculator!G110&gt;0,Calculator!G110,Calculator!H110)</f>
        <v/>
      </c>
      <c r="C115" s="8">
        <f>IF(Calculator!E110="Laundry machine, front-loading",Calculator!F110,0)</f>
        <v>0</v>
      </c>
      <c r="D115" s="14">
        <f t="shared" si="4"/>
        <v>1460</v>
      </c>
      <c r="E115" s="8">
        <f t="shared" si="5"/>
        <v>0</v>
      </c>
      <c r="G115" s="24" t="str">
        <f>IF(Calculator!G110&gt;0,Calculator!G110,Calculator!H110)</f>
        <v/>
      </c>
      <c r="H115" s="8">
        <f>IF(Calculator!E110="Laundry machine, top-loading",Calculator!F110,0)</f>
        <v>0</v>
      </c>
      <c r="I115" s="8">
        <f t="shared" si="6"/>
        <v>1460</v>
      </c>
      <c r="J115" s="8">
        <f t="shared" si="7"/>
        <v>0</v>
      </c>
    </row>
    <row r="116" spans="1:10" x14ac:dyDescent="0.25">
      <c r="A116" s="8" t="str">
        <f>Calculator!D111</f>
        <v/>
      </c>
      <c r="B116" s="8" t="str">
        <f>IF(Calculator!G111&gt;0,Calculator!G111,Calculator!H111)</f>
        <v/>
      </c>
      <c r="C116" s="8">
        <f>IF(Calculator!E111="Laundry machine, front-loading",Calculator!F111,0)</f>
        <v>0</v>
      </c>
      <c r="D116" s="14">
        <f t="shared" si="4"/>
        <v>1460</v>
      </c>
      <c r="E116" s="8">
        <f t="shared" si="5"/>
        <v>0</v>
      </c>
      <c r="G116" s="24" t="str">
        <f>IF(Calculator!G111&gt;0,Calculator!G111,Calculator!H111)</f>
        <v/>
      </c>
      <c r="H116" s="8">
        <f>IF(Calculator!E111="Laundry machine, top-loading",Calculator!F111,0)</f>
        <v>0</v>
      </c>
      <c r="I116" s="8">
        <f t="shared" si="6"/>
        <v>1460</v>
      </c>
      <c r="J116" s="8">
        <f t="shared" si="7"/>
        <v>0</v>
      </c>
    </row>
    <row r="117" spans="1:10" x14ac:dyDescent="0.25">
      <c r="A117" s="8" t="str">
        <f>Calculator!D112</f>
        <v/>
      </c>
      <c r="B117" s="8" t="str">
        <f>IF(Calculator!G112&gt;0,Calculator!G112,Calculator!H112)</f>
        <v/>
      </c>
      <c r="C117" s="8">
        <f>IF(Calculator!E112="Laundry machine, front-loading",Calculator!F112,0)</f>
        <v>0</v>
      </c>
      <c r="D117" s="14">
        <f t="shared" si="4"/>
        <v>1460</v>
      </c>
      <c r="E117" s="8">
        <f t="shared" si="5"/>
        <v>0</v>
      </c>
      <c r="G117" s="24" t="str">
        <f>IF(Calculator!G112&gt;0,Calculator!G112,Calculator!H112)</f>
        <v/>
      </c>
      <c r="H117" s="8">
        <f>IF(Calculator!E112="Laundry machine, top-loading",Calculator!F112,0)</f>
        <v>0</v>
      </c>
      <c r="I117" s="8">
        <f t="shared" si="6"/>
        <v>1460</v>
      </c>
      <c r="J117" s="8">
        <f t="shared" si="7"/>
        <v>0</v>
      </c>
    </row>
    <row r="118" spans="1:10" x14ac:dyDescent="0.25">
      <c r="A118" s="8" t="str">
        <f>Calculator!D113</f>
        <v/>
      </c>
      <c r="B118" s="8" t="str">
        <f>IF(Calculator!G113&gt;0,Calculator!G113,Calculator!H113)</f>
        <v/>
      </c>
      <c r="C118" s="8">
        <f>IF(Calculator!E113="Laundry machine, front-loading",Calculator!F113,0)</f>
        <v>0</v>
      </c>
      <c r="D118" s="14">
        <f t="shared" si="4"/>
        <v>1460</v>
      </c>
      <c r="E118" s="8">
        <f t="shared" si="5"/>
        <v>0</v>
      </c>
      <c r="G118" s="24" t="str">
        <f>IF(Calculator!G113&gt;0,Calculator!G113,Calculator!H113)</f>
        <v/>
      </c>
      <c r="H118" s="8">
        <f>IF(Calculator!E113="Laundry machine, top-loading",Calculator!F113,0)</f>
        <v>0</v>
      </c>
      <c r="I118" s="8">
        <f t="shared" si="6"/>
        <v>1460</v>
      </c>
      <c r="J118" s="8">
        <f t="shared" si="7"/>
        <v>0</v>
      </c>
    </row>
    <row r="119" spans="1:10" x14ac:dyDescent="0.25">
      <c r="A119" s="8" t="str">
        <f>Calculator!D114</f>
        <v/>
      </c>
      <c r="B119" s="8" t="str">
        <f>IF(Calculator!G114&gt;0,Calculator!G114,Calculator!H114)</f>
        <v/>
      </c>
      <c r="C119" s="8">
        <f>IF(Calculator!E114="Laundry machine, front-loading",Calculator!F114,0)</f>
        <v>0</v>
      </c>
      <c r="D119" s="14">
        <f t="shared" si="4"/>
        <v>1460</v>
      </c>
      <c r="E119" s="8">
        <f t="shared" si="5"/>
        <v>0</v>
      </c>
      <c r="G119" s="24" t="str">
        <f>IF(Calculator!G114&gt;0,Calculator!G114,Calculator!H114)</f>
        <v/>
      </c>
      <c r="H119" s="8">
        <f>IF(Calculator!E114="Laundry machine, top-loading",Calculator!F114,0)</f>
        <v>0</v>
      </c>
      <c r="I119" s="8">
        <f t="shared" si="6"/>
        <v>1460</v>
      </c>
      <c r="J119" s="8">
        <f t="shared" si="7"/>
        <v>0</v>
      </c>
    </row>
    <row r="120" spans="1:10" x14ac:dyDescent="0.25">
      <c r="A120" s="8" t="str">
        <f>Calculator!D115</f>
        <v/>
      </c>
      <c r="B120" s="8" t="str">
        <f>IF(Calculator!G115&gt;0,Calculator!G115,Calculator!H115)</f>
        <v/>
      </c>
      <c r="C120" s="8">
        <f>IF(Calculator!E115="Laundry machine, front-loading",Calculator!F115,0)</f>
        <v>0</v>
      </c>
      <c r="D120" s="14">
        <f t="shared" si="4"/>
        <v>1460</v>
      </c>
      <c r="E120" s="8">
        <f t="shared" si="5"/>
        <v>0</v>
      </c>
      <c r="G120" s="24" t="str">
        <f>IF(Calculator!G115&gt;0,Calculator!G115,Calculator!H115)</f>
        <v/>
      </c>
      <c r="H120" s="8">
        <f>IF(Calculator!E115="Laundry machine, top-loading",Calculator!F115,0)</f>
        <v>0</v>
      </c>
      <c r="I120" s="8">
        <f t="shared" si="6"/>
        <v>1460</v>
      </c>
      <c r="J120" s="8">
        <f t="shared" si="7"/>
        <v>0</v>
      </c>
    </row>
    <row r="121" spans="1:10" x14ac:dyDescent="0.25">
      <c r="A121" s="8" t="str">
        <f>Calculator!D116</f>
        <v/>
      </c>
      <c r="B121" s="8" t="str">
        <f>IF(Calculator!G116&gt;0,Calculator!G116,Calculator!H116)</f>
        <v/>
      </c>
      <c r="C121" s="8">
        <f>IF(Calculator!E116="Laundry machine, front-loading",Calculator!F116,0)</f>
        <v>0</v>
      </c>
      <c r="D121" s="14">
        <f t="shared" si="4"/>
        <v>1460</v>
      </c>
      <c r="E121" s="8">
        <f t="shared" si="5"/>
        <v>0</v>
      </c>
      <c r="G121" s="24" t="str">
        <f>IF(Calculator!G116&gt;0,Calculator!G116,Calculator!H116)</f>
        <v/>
      </c>
      <c r="H121" s="8">
        <f>IF(Calculator!E116="Laundry machine, top-loading",Calculator!F116,0)</f>
        <v>0</v>
      </c>
      <c r="I121" s="8">
        <f t="shared" si="6"/>
        <v>1460</v>
      </c>
      <c r="J121" s="8">
        <f t="shared" si="7"/>
        <v>0</v>
      </c>
    </row>
    <row r="122" spans="1:10" x14ac:dyDescent="0.25">
      <c r="A122" s="8" t="str">
        <f>Calculator!D117</f>
        <v/>
      </c>
      <c r="B122" s="8" t="str">
        <f>IF(Calculator!G117&gt;0,Calculator!G117,Calculator!H117)</f>
        <v/>
      </c>
      <c r="C122" s="8">
        <f>IF(Calculator!E117="Laundry machine, front-loading",Calculator!F117,0)</f>
        <v>0</v>
      </c>
      <c r="D122" s="14">
        <f t="shared" si="4"/>
        <v>1460</v>
      </c>
      <c r="E122" s="8">
        <f t="shared" si="5"/>
        <v>0</v>
      </c>
      <c r="G122" s="24" t="str">
        <f>IF(Calculator!G117&gt;0,Calculator!G117,Calculator!H117)</f>
        <v/>
      </c>
      <c r="H122" s="8">
        <f>IF(Calculator!E117="Laundry machine, top-loading",Calculator!F117,0)</f>
        <v>0</v>
      </c>
      <c r="I122" s="8">
        <f t="shared" si="6"/>
        <v>1460</v>
      </c>
      <c r="J122" s="8">
        <f t="shared" si="7"/>
        <v>0</v>
      </c>
    </row>
    <row r="123" spans="1:10" x14ac:dyDescent="0.25">
      <c r="A123" s="8" t="str">
        <f>Calculator!D118</f>
        <v/>
      </c>
      <c r="B123" s="8" t="str">
        <f>IF(Calculator!G118&gt;0,Calculator!G118,Calculator!H118)</f>
        <v/>
      </c>
      <c r="C123" s="8">
        <f>IF(Calculator!E118="Laundry machine, front-loading",Calculator!F118,0)</f>
        <v>0</v>
      </c>
      <c r="D123" s="14">
        <f t="shared" si="4"/>
        <v>1460</v>
      </c>
      <c r="E123" s="8">
        <f t="shared" si="5"/>
        <v>0</v>
      </c>
      <c r="G123" s="24" t="str">
        <f>IF(Calculator!G118&gt;0,Calculator!G118,Calculator!H118)</f>
        <v/>
      </c>
      <c r="H123" s="8">
        <f>IF(Calculator!E118="Laundry machine, top-loading",Calculator!F118,0)</f>
        <v>0</v>
      </c>
      <c r="I123" s="8">
        <f t="shared" si="6"/>
        <v>1460</v>
      </c>
      <c r="J123" s="8">
        <f t="shared" si="7"/>
        <v>0</v>
      </c>
    </row>
    <row r="124" spans="1:10" x14ac:dyDescent="0.25">
      <c r="A124" s="8" t="str">
        <f>Calculator!D119</f>
        <v/>
      </c>
      <c r="B124" s="8" t="str">
        <f>IF(Calculator!G119&gt;0,Calculator!G119,Calculator!H119)</f>
        <v/>
      </c>
      <c r="C124" s="8">
        <f>IF(Calculator!E119="Laundry machine, front-loading",Calculator!F119,0)</f>
        <v>0</v>
      </c>
      <c r="D124" s="14">
        <f t="shared" si="4"/>
        <v>1460</v>
      </c>
      <c r="E124" s="8">
        <f t="shared" si="5"/>
        <v>0</v>
      </c>
      <c r="G124" s="24" t="str">
        <f>IF(Calculator!G119&gt;0,Calculator!G119,Calculator!H119)</f>
        <v/>
      </c>
      <c r="H124" s="8">
        <f>IF(Calculator!E119="Laundry machine, top-loading",Calculator!F119,0)</f>
        <v>0</v>
      </c>
      <c r="I124" s="8">
        <f t="shared" si="6"/>
        <v>1460</v>
      </c>
      <c r="J124" s="8">
        <f t="shared" si="7"/>
        <v>0</v>
      </c>
    </row>
    <row r="125" spans="1:10" x14ac:dyDescent="0.25">
      <c r="A125" s="8" t="str">
        <f>Calculator!D120</f>
        <v/>
      </c>
      <c r="B125" s="8" t="str">
        <f>IF(Calculator!G120&gt;0,Calculator!G120,Calculator!H120)</f>
        <v/>
      </c>
      <c r="C125" s="8">
        <f>IF(Calculator!E120="Laundry machine, front-loading",Calculator!F120,0)</f>
        <v>0</v>
      </c>
      <c r="D125" s="14">
        <f t="shared" si="4"/>
        <v>1460</v>
      </c>
      <c r="E125" s="8">
        <f t="shared" si="5"/>
        <v>0</v>
      </c>
      <c r="G125" s="24" t="str">
        <f>IF(Calculator!G120&gt;0,Calculator!G120,Calculator!H120)</f>
        <v/>
      </c>
      <c r="H125" s="8">
        <f>IF(Calculator!E120="Laundry machine, top-loading",Calculator!F120,0)</f>
        <v>0</v>
      </c>
      <c r="I125" s="8">
        <f t="shared" si="6"/>
        <v>1460</v>
      </c>
      <c r="J125" s="8">
        <f t="shared" si="7"/>
        <v>0</v>
      </c>
    </row>
    <row r="126" spans="1:10" x14ac:dyDescent="0.25">
      <c r="A126" s="8" t="str">
        <f>Calculator!D121</f>
        <v/>
      </c>
      <c r="B126" s="8" t="str">
        <f>IF(Calculator!G121&gt;0,Calculator!G121,Calculator!H121)</f>
        <v/>
      </c>
      <c r="C126" s="8">
        <f>IF(Calculator!E121="Laundry machine, front-loading",Calculator!F121,0)</f>
        <v>0</v>
      </c>
      <c r="D126" s="14">
        <f t="shared" si="4"/>
        <v>1460</v>
      </c>
      <c r="E126" s="8">
        <f t="shared" si="5"/>
        <v>0</v>
      </c>
      <c r="G126" s="24" t="str">
        <f>IF(Calculator!G121&gt;0,Calculator!G121,Calculator!H121)</f>
        <v/>
      </c>
      <c r="H126" s="8">
        <f>IF(Calculator!E121="Laundry machine, top-loading",Calculator!F121,0)</f>
        <v>0</v>
      </c>
      <c r="I126" s="8">
        <f t="shared" si="6"/>
        <v>1460</v>
      </c>
      <c r="J126" s="8">
        <f t="shared" si="7"/>
        <v>0</v>
      </c>
    </row>
    <row r="127" spans="1:10" x14ac:dyDescent="0.25">
      <c r="A127" s="8" t="str">
        <f>Calculator!D122</f>
        <v/>
      </c>
      <c r="B127" s="8" t="str">
        <f>IF(Calculator!G122&gt;0,Calculator!G122,Calculator!H122)</f>
        <v/>
      </c>
      <c r="C127" s="8">
        <f>IF(Calculator!E122="Laundry machine, front-loading",Calculator!F122,0)</f>
        <v>0</v>
      </c>
      <c r="D127" s="14">
        <f t="shared" si="4"/>
        <v>1460</v>
      </c>
      <c r="E127" s="8">
        <f t="shared" si="5"/>
        <v>0</v>
      </c>
      <c r="G127" s="24" t="str">
        <f>IF(Calculator!G122&gt;0,Calculator!G122,Calculator!H122)</f>
        <v/>
      </c>
      <c r="H127" s="8">
        <f>IF(Calculator!E122="Laundry machine, top-loading",Calculator!F122,0)</f>
        <v>0</v>
      </c>
      <c r="I127" s="8">
        <f t="shared" si="6"/>
        <v>1460</v>
      </c>
      <c r="J127" s="8">
        <f t="shared" si="7"/>
        <v>0</v>
      </c>
    </row>
    <row r="128" spans="1:10" x14ac:dyDescent="0.25">
      <c r="A128" s="8" t="str">
        <f>Calculator!D123</f>
        <v/>
      </c>
      <c r="B128" s="8" t="str">
        <f>IF(Calculator!G123&gt;0,Calculator!G123,Calculator!H123)</f>
        <v/>
      </c>
      <c r="C128" s="8">
        <f>IF(Calculator!E123="Laundry machine, front-loading",Calculator!F123,0)</f>
        <v>0</v>
      </c>
      <c r="D128" s="14">
        <f t="shared" si="4"/>
        <v>1460</v>
      </c>
      <c r="E128" s="8">
        <f t="shared" si="5"/>
        <v>0</v>
      </c>
      <c r="G128" s="24" t="str">
        <f>IF(Calculator!G123&gt;0,Calculator!G123,Calculator!H123)</f>
        <v/>
      </c>
      <c r="H128" s="8">
        <f>IF(Calculator!E123="Laundry machine, top-loading",Calculator!F123,0)</f>
        <v>0</v>
      </c>
      <c r="I128" s="8">
        <f t="shared" si="6"/>
        <v>1460</v>
      </c>
      <c r="J128" s="8">
        <f t="shared" si="7"/>
        <v>0</v>
      </c>
    </row>
    <row r="129" spans="1:10" x14ac:dyDescent="0.25">
      <c r="A129" s="8" t="str">
        <f>Calculator!D124</f>
        <v/>
      </c>
      <c r="B129" s="8" t="str">
        <f>IF(Calculator!G124&gt;0,Calculator!G124,Calculator!H124)</f>
        <v/>
      </c>
      <c r="C129" s="8">
        <f>IF(Calculator!E124="Laundry machine, front-loading",Calculator!F124,0)</f>
        <v>0</v>
      </c>
      <c r="D129" s="14">
        <f t="shared" si="4"/>
        <v>1460</v>
      </c>
      <c r="E129" s="8">
        <f t="shared" si="5"/>
        <v>0</v>
      </c>
      <c r="G129" s="24" t="str">
        <f>IF(Calculator!G124&gt;0,Calculator!G124,Calculator!H124)</f>
        <v/>
      </c>
      <c r="H129" s="8">
        <f>IF(Calculator!E124="Laundry machine, top-loading",Calculator!F124,0)</f>
        <v>0</v>
      </c>
      <c r="I129" s="8">
        <f t="shared" si="6"/>
        <v>1460</v>
      </c>
      <c r="J129" s="8">
        <f t="shared" si="7"/>
        <v>0</v>
      </c>
    </row>
    <row r="130" spans="1:10" x14ac:dyDescent="0.25">
      <c r="A130" s="8" t="str">
        <f>Calculator!D125</f>
        <v/>
      </c>
      <c r="B130" s="8" t="str">
        <f>IF(Calculator!G125&gt;0,Calculator!G125,Calculator!H125)</f>
        <v/>
      </c>
      <c r="C130" s="8">
        <f>IF(Calculator!E125="Laundry machine, front-loading",Calculator!F125,0)</f>
        <v>0</v>
      </c>
      <c r="D130" s="14">
        <f t="shared" si="4"/>
        <v>1460</v>
      </c>
      <c r="E130" s="8">
        <f t="shared" si="5"/>
        <v>0</v>
      </c>
      <c r="G130" s="24" t="str">
        <f>IF(Calculator!G125&gt;0,Calculator!G125,Calculator!H125)</f>
        <v/>
      </c>
      <c r="H130" s="8">
        <f>IF(Calculator!E125="Laundry machine, top-loading",Calculator!F125,0)</f>
        <v>0</v>
      </c>
      <c r="I130" s="8">
        <f t="shared" si="6"/>
        <v>1460</v>
      </c>
      <c r="J130" s="8">
        <f t="shared" si="7"/>
        <v>0</v>
      </c>
    </row>
    <row r="131" spans="1:10" x14ac:dyDescent="0.25">
      <c r="A131" s="8" t="str">
        <f>Calculator!D126</f>
        <v/>
      </c>
      <c r="B131" s="8" t="str">
        <f>IF(Calculator!G126&gt;0,Calculator!G126,Calculator!H126)</f>
        <v/>
      </c>
      <c r="C131" s="8">
        <f>IF(Calculator!E126="Laundry machine, front-loading",Calculator!F126,0)</f>
        <v>0</v>
      </c>
      <c r="D131" s="14">
        <f t="shared" si="4"/>
        <v>1460</v>
      </c>
      <c r="E131" s="8">
        <f t="shared" si="5"/>
        <v>0</v>
      </c>
      <c r="G131" s="24" t="str">
        <f>IF(Calculator!G126&gt;0,Calculator!G126,Calculator!H126)</f>
        <v/>
      </c>
      <c r="H131" s="8">
        <f>IF(Calculator!E126="Laundry machine, top-loading",Calculator!F126,0)</f>
        <v>0</v>
      </c>
      <c r="I131" s="8">
        <f t="shared" si="6"/>
        <v>1460</v>
      </c>
      <c r="J131" s="8">
        <f t="shared" si="7"/>
        <v>0</v>
      </c>
    </row>
    <row r="132" spans="1:10" x14ac:dyDescent="0.25">
      <c r="A132" s="8" t="str">
        <f>Calculator!D127</f>
        <v/>
      </c>
      <c r="B132" s="8" t="str">
        <f>IF(Calculator!G127&gt;0,Calculator!G127,Calculator!H127)</f>
        <v/>
      </c>
      <c r="C132" s="8">
        <f>IF(Calculator!E127="Laundry machine, front-loading",Calculator!F127,0)</f>
        <v>0</v>
      </c>
      <c r="D132" s="14">
        <f t="shared" si="4"/>
        <v>1460</v>
      </c>
      <c r="E132" s="8">
        <f t="shared" si="5"/>
        <v>0</v>
      </c>
      <c r="G132" s="24" t="str">
        <f>IF(Calculator!G127&gt;0,Calculator!G127,Calculator!H127)</f>
        <v/>
      </c>
      <c r="H132" s="8">
        <f>IF(Calculator!E127="Laundry machine, top-loading",Calculator!F127,0)</f>
        <v>0</v>
      </c>
      <c r="I132" s="8">
        <f t="shared" si="6"/>
        <v>1460</v>
      </c>
      <c r="J132" s="8">
        <f t="shared" si="7"/>
        <v>0</v>
      </c>
    </row>
    <row r="133" spans="1:10" x14ac:dyDescent="0.25">
      <c r="A133" s="8" t="str">
        <f>Calculator!D128</f>
        <v/>
      </c>
      <c r="B133" s="8" t="str">
        <f>IF(Calculator!G128&gt;0,Calculator!G128,Calculator!H128)</f>
        <v/>
      </c>
      <c r="C133" s="8">
        <f>IF(Calculator!E128="Laundry machine, front-loading",Calculator!F128,0)</f>
        <v>0</v>
      </c>
      <c r="D133" s="14">
        <f t="shared" si="4"/>
        <v>1460</v>
      </c>
      <c r="E133" s="8">
        <f t="shared" si="5"/>
        <v>0</v>
      </c>
      <c r="G133" s="24" t="str">
        <f>IF(Calculator!G128&gt;0,Calculator!G128,Calculator!H128)</f>
        <v/>
      </c>
      <c r="H133" s="8">
        <f>IF(Calculator!E128="Laundry machine, top-loading",Calculator!F128,0)</f>
        <v>0</v>
      </c>
      <c r="I133" s="8">
        <f t="shared" si="6"/>
        <v>1460</v>
      </c>
      <c r="J133" s="8">
        <f t="shared" si="7"/>
        <v>0</v>
      </c>
    </row>
    <row r="134" spans="1:10" x14ac:dyDescent="0.25">
      <c r="A134" s="8" t="str">
        <f>Calculator!D129</f>
        <v/>
      </c>
      <c r="B134" s="8" t="str">
        <f>IF(Calculator!G129&gt;0,Calculator!G129,Calculator!H129)</f>
        <v/>
      </c>
      <c r="C134" s="8">
        <f>IF(Calculator!E129="Laundry machine, front-loading",Calculator!F129,0)</f>
        <v>0</v>
      </c>
      <c r="D134" s="14">
        <f t="shared" si="4"/>
        <v>1460</v>
      </c>
      <c r="E134" s="8">
        <f t="shared" si="5"/>
        <v>0</v>
      </c>
      <c r="G134" s="24" t="str">
        <f>IF(Calculator!G129&gt;0,Calculator!G129,Calculator!H129)</f>
        <v/>
      </c>
      <c r="H134" s="8">
        <f>IF(Calculator!E129="Laundry machine, top-loading",Calculator!F129,0)</f>
        <v>0</v>
      </c>
      <c r="I134" s="8">
        <f t="shared" si="6"/>
        <v>1460</v>
      </c>
      <c r="J134" s="8">
        <f t="shared" si="7"/>
        <v>0</v>
      </c>
    </row>
    <row r="135" spans="1:10" x14ac:dyDescent="0.25">
      <c r="A135" s="8" t="str">
        <f>Calculator!D130</f>
        <v/>
      </c>
      <c r="B135" s="8" t="str">
        <f>IF(Calculator!G130&gt;0,Calculator!G130,Calculator!H130)</f>
        <v/>
      </c>
      <c r="C135" s="8">
        <f>IF(Calculator!E130="Laundry machine, front-loading",Calculator!F130,0)</f>
        <v>0</v>
      </c>
      <c r="D135" s="14">
        <f t="shared" si="4"/>
        <v>1460</v>
      </c>
      <c r="E135" s="8">
        <f t="shared" si="5"/>
        <v>0</v>
      </c>
      <c r="G135" s="24" t="str">
        <f>IF(Calculator!G130&gt;0,Calculator!G130,Calculator!H130)</f>
        <v/>
      </c>
      <c r="H135" s="8">
        <f>IF(Calculator!E130="Laundry machine, top-loading",Calculator!F130,0)</f>
        <v>0</v>
      </c>
      <c r="I135" s="8">
        <f t="shared" si="6"/>
        <v>1460</v>
      </c>
      <c r="J135" s="8">
        <f t="shared" si="7"/>
        <v>0</v>
      </c>
    </row>
    <row r="136" spans="1:10" x14ac:dyDescent="0.25">
      <c r="A136" s="8" t="str">
        <f>Calculator!D131</f>
        <v/>
      </c>
      <c r="B136" s="8" t="str">
        <f>IF(Calculator!G131&gt;0,Calculator!G131,Calculator!H131)</f>
        <v/>
      </c>
      <c r="C136" s="8">
        <f>IF(Calculator!E131="Laundry machine, front-loading",Calculator!F131,0)</f>
        <v>0</v>
      </c>
      <c r="D136" s="14">
        <f t="shared" si="4"/>
        <v>1460</v>
      </c>
      <c r="E136" s="8">
        <f t="shared" si="5"/>
        <v>0</v>
      </c>
      <c r="G136" s="24" t="str">
        <f>IF(Calculator!G131&gt;0,Calculator!G131,Calculator!H131)</f>
        <v/>
      </c>
      <c r="H136" s="8">
        <f>IF(Calculator!E131="Laundry machine, top-loading",Calculator!F131,0)</f>
        <v>0</v>
      </c>
      <c r="I136" s="8">
        <f t="shared" si="6"/>
        <v>1460</v>
      </c>
      <c r="J136" s="8">
        <f t="shared" si="7"/>
        <v>0</v>
      </c>
    </row>
    <row r="137" spans="1:10" x14ac:dyDescent="0.25">
      <c r="A137" s="8" t="str">
        <f>Calculator!D132</f>
        <v/>
      </c>
      <c r="B137" s="8" t="str">
        <f>IF(Calculator!G132&gt;0,Calculator!G132,Calculator!H132)</f>
        <v/>
      </c>
      <c r="C137" s="8">
        <f>IF(Calculator!E132="Laundry machine, front-loading",Calculator!F132,0)</f>
        <v>0</v>
      </c>
      <c r="D137" s="14">
        <f t="shared" si="4"/>
        <v>1460</v>
      </c>
      <c r="E137" s="8">
        <f t="shared" si="5"/>
        <v>0</v>
      </c>
      <c r="G137" s="24" t="str">
        <f>IF(Calculator!G132&gt;0,Calculator!G132,Calculator!H132)</f>
        <v/>
      </c>
      <c r="H137" s="8">
        <f>IF(Calculator!E132="Laundry machine, top-loading",Calculator!F132,0)</f>
        <v>0</v>
      </c>
      <c r="I137" s="8">
        <f t="shared" si="6"/>
        <v>1460</v>
      </c>
      <c r="J137" s="8">
        <f t="shared" si="7"/>
        <v>0</v>
      </c>
    </row>
    <row r="138" spans="1:10" x14ac:dyDescent="0.25">
      <c r="A138" s="8" t="str">
        <f>Calculator!D133</f>
        <v/>
      </c>
      <c r="B138" s="8" t="str">
        <f>IF(Calculator!G133&gt;0,Calculator!G133,Calculator!H133)</f>
        <v/>
      </c>
      <c r="C138" s="8">
        <f>IF(Calculator!E133="Laundry machine, front-loading",Calculator!F133,0)</f>
        <v>0</v>
      </c>
      <c r="D138" s="14">
        <f t="shared" si="4"/>
        <v>1460</v>
      </c>
      <c r="E138" s="8">
        <f t="shared" si="5"/>
        <v>0</v>
      </c>
      <c r="G138" s="24" t="str">
        <f>IF(Calculator!G133&gt;0,Calculator!G133,Calculator!H133)</f>
        <v/>
      </c>
      <c r="H138" s="8">
        <f>IF(Calculator!E133="Laundry machine, top-loading",Calculator!F133,0)</f>
        <v>0</v>
      </c>
      <c r="I138" s="8">
        <f t="shared" si="6"/>
        <v>1460</v>
      </c>
      <c r="J138" s="8">
        <f t="shared" si="7"/>
        <v>0</v>
      </c>
    </row>
    <row r="139" spans="1:10" x14ac:dyDescent="0.25">
      <c r="A139" s="8" t="str">
        <f>Calculator!D134</f>
        <v/>
      </c>
      <c r="B139" s="8" t="str">
        <f>IF(Calculator!G134&gt;0,Calculator!G134,Calculator!H134)</f>
        <v/>
      </c>
      <c r="C139" s="8">
        <f>IF(Calculator!E134="Laundry machine, front-loading",Calculator!F134,0)</f>
        <v>0</v>
      </c>
      <c r="D139" s="14">
        <f t="shared" si="4"/>
        <v>1460</v>
      </c>
      <c r="E139" s="8">
        <f t="shared" si="5"/>
        <v>0</v>
      </c>
      <c r="G139" s="24" t="str">
        <f>IF(Calculator!G134&gt;0,Calculator!G134,Calculator!H134)</f>
        <v/>
      </c>
      <c r="H139" s="8">
        <f>IF(Calculator!E134="Laundry machine, top-loading",Calculator!F134,0)</f>
        <v>0</v>
      </c>
      <c r="I139" s="8">
        <f t="shared" si="6"/>
        <v>1460</v>
      </c>
      <c r="J139" s="8">
        <f t="shared" si="7"/>
        <v>0</v>
      </c>
    </row>
    <row r="140" spans="1:10" x14ac:dyDescent="0.25">
      <c r="A140" s="8" t="str">
        <f>Calculator!D135</f>
        <v/>
      </c>
      <c r="B140" s="8" t="str">
        <f>IF(Calculator!G135&gt;0,Calculator!G135,Calculator!H135)</f>
        <v/>
      </c>
      <c r="C140" s="8">
        <f>IF(Calculator!E135="Laundry machine, front-loading",Calculator!F135,0)</f>
        <v>0</v>
      </c>
      <c r="D140" s="14">
        <f t="shared" si="4"/>
        <v>1460</v>
      </c>
      <c r="E140" s="8">
        <f t="shared" si="5"/>
        <v>0</v>
      </c>
      <c r="G140" s="24" t="str">
        <f>IF(Calculator!G135&gt;0,Calculator!G135,Calculator!H135)</f>
        <v/>
      </c>
      <c r="H140" s="8">
        <f>IF(Calculator!E135="Laundry machine, top-loading",Calculator!F135,0)</f>
        <v>0</v>
      </c>
      <c r="I140" s="8">
        <f t="shared" si="6"/>
        <v>1460</v>
      </c>
      <c r="J140" s="8">
        <f t="shared" si="7"/>
        <v>0</v>
      </c>
    </row>
    <row r="141" spans="1:10" x14ac:dyDescent="0.25">
      <c r="A141" s="8" t="str">
        <f>Calculator!D136</f>
        <v/>
      </c>
      <c r="B141" s="8" t="str">
        <f>IF(Calculator!G136&gt;0,Calculator!G136,Calculator!H136)</f>
        <v/>
      </c>
      <c r="C141" s="8">
        <f>IF(Calculator!E136="Laundry machine, front-loading",Calculator!F136,0)</f>
        <v>0</v>
      </c>
      <c r="D141" s="14">
        <f t="shared" si="4"/>
        <v>1460</v>
      </c>
      <c r="E141" s="8">
        <f t="shared" si="5"/>
        <v>0</v>
      </c>
      <c r="G141" s="24" t="str">
        <f>IF(Calculator!G136&gt;0,Calculator!G136,Calculator!H136)</f>
        <v/>
      </c>
      <c r="H141" s="8">
        <f>IF(Calculator!E136="Laundry machine, top-loading",Calculator!F136,0)</f>
        <v>0</v>
      </c>
      <c r="I141" s="8">
        <f t="shared" si="6"/>
        <v>1460</v>
      </c>
      <c r="J141" s="8">
        <f t="shared" si="7"/>
        <v>0</v>
      </c>
    </row>
    <row r="142" spans="1:10" x14ac:dyDescent="0.25">
      <c r="A142" s="8" t="str">
        <f>Calculator!D137</f>
        <v/>
      </c>
      <c r="B142" s="8" t="str">
        <f>IF(Calculator!G137&gt;0,Calculator!G137,Calculator!H137)</f>
        <v/>
      </c>
      <c r="C142" s="8">
        <f>IF(Calculator!E137="Laundry machine, front-loading",Calculator!F137,0)</f>
        <v>0</v>
      </c>
      <c r="D142" s="14">
        <f t="shared" si="4"/>
        <v>1460</v>
      </c>
      <c r="E142" s="8">
        <f t="shared" si="5"/>
        <v>0</v>
      </c>
      <c r="G142" s="24" t="str">
        <f>IF(Calculator!G137&gt;0,Calculator!G137,Calculator!H137)</f>
        <v/>
      </c>
      <c r="H142" s="8">
        <f>IF(Calculator!E137="Laundry machine, top-loading",Calculator!F137,0)</f>
        <v>0</v>
      </c>
      <c r="I142" s="8">
        <f t="shared" si="6"/>
        <v>1460</v>
      </c>
      <c r="J142" s="8">
        <f t="shared" si="7"/>
        <v>0</v>
      </c>
    </row>
    <row r="143" spans="1:10" x14ac:dyDescent="0.25">
      <c r="A143" s="8" t="str">
        <f>Calculator!D138</f>
        <v/>
      </c>
      <c r="B143" s="8" t="str">
        <f>IF(Calculator!G138&gt;0,Calculator!G138,Calculator!H138)</f>
        <v/>
      </c>
      <c r="C143" s="8">
        <f>IF(Calculator!E138="Laundry machine, front-loading",Calculator!F138,0)</f>
        <v>0</v>
      </c>
      <c r="D143" s="14">
        <f t="shared" si="4"/>
        <v>1460</v>
      </c>
      <c r="E143" s="8">
        <f t="shared" si="5"/>
        <v>0</v>
      </c>
      <c r="G143" s="24" t="str">
        <f>IF(Calculator!G138&gt;0,Calculator!G138,Calculator!H138)</f>
        <v/>
      </c>
      <c r="H143" s="8">
        <f>IF(Calculator!E138="Laundry machine, top-loading",Calculator!F138,0)</f>
        <v>0</v>
      </c>
      <c r="I143" s="8">
        <f t="shared" si="6"/>
        <v>1460</v>
      </c>
      <c r="J143" s="8">
        <f t="shared" si="7"/>
        <v>0</v>
      </c>
    </row>
    <row r="144" spans="1:10" x14ac:dyDescent="0.25">
      <c r="A144" s="8" t="str">
        <f>Calculator!D139</f>
        <v/>
      </c>
      <c r="B144" s="8" t="str">
        <f>IF(Calculator!G139&gt;0,Calculator!G139,Calculator!H139)</f>
        <v/>
      </c>
      <c r="C144" s="8">
        <f>IF(Calculator!E139="Laundry machine, front-loading",Calculator!F139,0)</f>
        <v>0</v>
      </c>
      <c r="D144" s="14">
        <f t="shared" si="4"/>
        <v>1460</v>
      </c>
      <c r="E144" s="8">
        <f t="shared" si="5"/>
        <v>0</v>
      </c>
      <c r="G144" s="24" t="str">
        <f>IF(Calculator!G139&gt;0,Calculator!G139,Calculator!H139)</f>
        <v/>
      </c>
      <c r="H144" s="8">
        <f>IF(Calculator!E139="Laundry machine, top-loading",Calculator!F139,0)</f>
        <v>0</v>
      </c>
      <c r="I144" s="8">
        <f t="shared" si="6"/>
        <v>1460</v>
      </c>
      <c r="J144" s="8">
        <f t="shared" si="7"/>
        <v>0</v>
      </c>
    </row>
    <row r="145" spans="1:10" x14ac:dyDescent="0.25">
      <c r="A145" s="8" t="str">
        <f>Calculator!D140</f>
        <v/>
      </c>
      <c r="B145" s="8" t="str">
        <f>IF(Calculator!G140&gt;0,Calculator!G140,Calculator!H140)</f>
        <v/>
      </c>
      <c r="C145" s="8">
        <f>IF(Calculator!E140="Laundry machine, front-loading",Calculator!F140,0)</f>
        <v>0</v>
      </c>
      <c r="D145" s="14">
        <f t="shared" si="4"/>
        <v>1460</v>
      </c>
      <c r="E145" s="8">
        <f t="shared" si="5"/>
        <v>0</v>
      </c>
      <c r="G145" s="24" t="str">
        <f>IF(Calculator!G140&gt;0,Calculator!G140,Calculator!H140)</f>
        <v/>
      </c>
      <c r="H145" s="8">
        <f>IF(Calculator!E140="Laundry machine, top-loading",Calculator!F140,0)</f>
        <v>0</v>
      </c>
      <c r="I145" s="8">
        <f t="shared" si="6"/>
        <v>1460</v>
      </c>
      <c r="J145" s="8">
        <f t="shared" si="7"/>
        <v>0</v>
      </c>
    </row>
    <row r="146" spans="1:10" x14ac:dyDescent="0.25">
      <c r="A146" s="8" t="str">
        <f>Calculator!D141</f>
        <v/>
      </c>
      <c r="B146" s="8" t="str">
        <f>IF(Calculator!G141&gt;0,Calculator!G141,Calculator!H141)</f>
        <v/>
      </c>
      <c r="C146" s="8">
        <f>IF(Calculator!E141="Laundry machine, front-loading",Calculator!F141,0)</f>
        <v>0</v>
      </c>
      <c r="D146" s="14">
        <f t="shared" si="4"/>
        <v>1460</v>
      </c>
      <c r="E146" s="8">
        <f t="shared" si="5"/>
        <v>0</v>
      </c>
      <c r="G146" s="24" t="str">
        <f>IF(Calculator!G141&gt;0,Calculator!G141,Calculator!H141)</f>
        <v/>
      </c>
      <c r="H146" s="8">
        <f>IF(Calculator!E141="Laundry machine, top-loading",Calculator!F141,0)</f>
        <v>0</v>
      </c>
      <c r="I146" s="8">
        <f t="shared" si="6"/>
        <v>1460</v>
      </c>
      <c r="J146" s="8">
        <f t="shared" si="7"/>
        <v>0</v>
      </c>
    </row>
    <row r="147" spans="1:10" x14ac:dyDescent="0.25">
      <c r="A147" s="8" t="str">
        <f>Calculator!D142</f>
        <v/>
      </c>
      <c r="B147" s="8" t="str">
        <f>IF(Calculator!G142&gt;0,Calculator!G142,Calculator!H142)</f>
        <v/>
      </c>
      <c r="C147" s="8">
        <f>IF(Calculator!E142="Laundry machine, front-loading",Calculator!F142,0)</f>
        <v>0</v>
      </c>
      <c r="D147" s="14">
        <f t="shared" si="4"/>
        <v>1460</v>
      </c>
      <c r="E147" s="8">
        <f t="shared" si="5"/>
        <v>0</v>
      </c>
      <c r="G147" s="24" t="str">
        <f>IF(Calculator!G142&gt;0,Calculator!G142,Calculator!H142)</f>
        <v/>
      </c>
      <c r="H147" s="8">
        <f>IF(Calculator!E142="Laundry machine, top-loading",Calculator!F142,0)</f>
        <v>0</v>
      </c>
      <c r="I147" s="8">
        <f t="shared" si="6"/>
        <v>1460</v>
      </c>
      <c r="J147" s="8">
        <f t="shared" si="7"/>
        <v>0</v>
      </c>
    </row>
    <row r="148" spans="1:10" x14ac:dyDescent="0.25">
      <c r="A148" s="8" t="str">
        <f>Calculator!D143</f>
        <v/>
      </c>
      <c r="B148" s="8" t="str">
        <f>IF(Calculator!G143&gt;0,Calculator!G143,Calculator!H143)</f>
        <v/>
      </c>
      <c r="C148" s="8">
        <f>IF(Calculator!E143="Laundry machine, front-loading",Calculator!F143,0)</f>
        <v>0</v>
      </c>
      <c r="D148" s="14">
        <f t="shared" ref="D148:D211" si="8">$B$10*OP_DAYS</f>
        <v>1460</v>
      </c>
      <c r="E148" s="8">
        <f t="shared" ref="E148:E211" si="9">IFERROR(B148*C148*D148/GALPERM3,0)</f>
        <v>0</v>
      </c>
      <c r="G148" s="24" t="str">
        <f>IF(Calculator!G143&gt;0,Calculator!G143,Calculator!H143)</f>
        <v/>
      </c>
      <c r="H148" s="8">
        <f>IF(Calculator!E143="Laundry machine, top-loading",Calculator!F143,0)</f>
        <v>0</v>
      </c>
      <c r="I148" s="8">
        <f t="shared" ref="I148:I211" si="10">$B$10*OP_DAYS</f>
        <v>1460</v>
      </c>
      <c r="J148" s="8">
        <f t="shared" ref="J148:J211" si="11">IFERROR(G148*H148*I148/GALPERM3,0)</f>
        <v>0</v>
      </c>
    </row>
    <row r="149" spans="1:10" x14ac:dyDescent="0.25">
      <c r="A149" s="8" t="str">
        <f>Calculator!D144</f>
        <v/>
      </c>
      <c r="B149" s="8" t="str">
        <f>IF(Calculator!G144&gt;0,Calculator!G144,Calculator!H144)</f>
        <v/>
      </c>
      <c r="C149" s="8">
        <f>IF(Calculator!E144="Laundry machine, front-loading",Calculator!F144,0)</f>
        <v>0</v>
      </c>
      <c r="D149" s="14">
        <f t="shared" si="8"/>
        <v>1460</v>
      </c>
      <c r="E149" s="8">
        <f t="shared" si="9"/>
        <v>0</v>
      </c>
      <c r="G149" s="24" t="str">
        <f>IF(Calculator!G144&gt;0,Calculator!G144,Calculator!H144)</f>
        <v/>
      </c>
      <c r="H149" s="8">
        <f>IF(Calculator!E144="Laundry machine, top-loading",Calculator!F144,0)</f>
        <v>0</v>
      </c>
      <c r="I149" s="8">
        <f t="shared" si="10"/>
        <v>1460</v>
      </c>
      <c r="J149" s="8">
        <f t="shared" si="11"/>
        <v>0</v>
      </c>
    </row>
    <row r="150" spans="1:10" x14ac:dyDescent="0.25">
      <c r="A150" s="8" t="str">
        <f>Calculator!D145</f>
        <v/>
      </c>
      <c r="B150" s="8" t="str">
        <f>IF(Calculator!G145&gt;0,Calculator!G145,Calculator!H145)</f>
        <v/>
      </c>
      <c r="C150" s="8">
        <f>IF(Calculator!E145="Laundry machine, front-loading",Calculator!F145,0)</f>
        <v>0</v>
      </c>
      <c r="D150" s="14">
        <f t="shared" si="8"/>
        <v>1460</v>
      </c>
      <c r="E150" s="8">
        <f t="shared" si="9"/>
        <v>0</v>
      </c>
      <c r="G150" s="24" t="str">
        <f>IF(Calculator!G145&gt;0,Calculator!G145,Calculator!H145)</f>
        <v/>
      </c>
      <c r="H150" s="8">
        <f>IF(Calculator!E145="Laundry machine, top-loading",Calculator!F145,0)</f>
        <v>0</v>
      </c>
      <c r="I150" s="8">
        <f t="shared" si="10"/>
        <v>1460</v>
      </c>
      <c r="J150" s="8">
        <f t="shared" si="11"/>
        <v>0</v>
      </c>
    </row>
    <row r="151" spans="1:10" x14ac:dyDescent="0.25">
      <c r="A151" s="8" t="str">
        <f>Calculator!D146</f>
        <v/>
      </c>
      <c r="B151" s="8" t="str">
        <f>IF(Calculator!G146&gt;0,Calculator!G146,Calculator!H146)</f>
        <v/>
      </c>
      <c r="C151" s="8">
        <f>IF(Calculator!E146="Laundry machine, front-loading",Calculator!F146,0)</f>
        <v>0</v>
      </c>
      <c r="D151" s="14">
        <f t="shared" si="8"/>
        <v>1460</v>
      </c>
      <c r="E151" s="8">
        <f t="shared" si="9"/>
        <v>0</v>
      </c>
      <c r="G151" s="24" t="str">
        <f>IF(Calculator!G146&gt;0,Calculator!G146,Calculator!H146)</f>
        <v/>
      </c>
      <c r="H151" s="8">
        <f>IF(Calculator!E146="Laundry machine, top-loading",Calculator!F146,0)</f>
        <v>0</v>
      </c>
      <c r="I151" s="8">
        <f t="shared" si="10"/>
        <v>1460</v>
      </c>
      <c r="J151" s="8">
        <f t="shared" si="11"/>
        <v>0</v>
      </c>
    </row>
    <row r="152" spans="1:10" x14ac:dyDescent="0.25">
      <c r="A152" s="8" t="str">
        <f>Calculator!D147</f>
        <v/>
      </c>
      <c r="B152" s="8" t="str">
        <f>IF(Calculator!G147&gt;0,Calculator!G147,Calculator!H147)</f>
        <v/>
      </c>
      <c r="C152" s="8">
        <f>IF(Calculator!E147="Laundry machine, front-loading",Calculator!F147,0)</f>
        <v>0</v>
      </c>
      <c r="D152" s="14">
        <f t="shared" si="8"/>
        <v>1460</v>
      </c>
      <c r="E152" s="8">
        <f t="shared" si="9"/>
        <v>0</v>
      </c>
      <c r="G152" s="24" t="str">
        <f>IF(Calculator!G147&gt;0,Calculator!G147,Calculator!H147)</f>
        <v/>
      </c>
      <c r="H152" s="8">
        <f>IF(Calculator!E147="Laundry machine, top-loading",Calculator!F147,0)</f>
        <v>0</v>
      </c>
      <c r="I152" s="8">
        <f t="shared" si="10"/>
        <v>1460</v>
      </c>
      <c r="J152" s="8">
        <f t="shared" si="11"/>
        <v>0</v>
      </c>
    </row>
    <row r="153" spans="1:10" x14ac:dyDescent="0.25">
      <c r="A153" s="8" t="str">
        <f>Calculator!D148</f>
        <v/>
      </c>
      <c r="B153" s="8" t="str">
        <f>IF(Calculator!G148&gt;0,Calculator!G148,Calculator!H148)</f>
        <v/>
      </c>
      <c r="C153" s="8">
        <f>IF(Calculator!E148="Laundry machine, front-loading",Calculator!F148,0)</f>
        <v>0</v>
      </c>
      <c r="D153" s="14">
        <f t="shared" si="8"/>
        <v>1460</v>
      </c>
      <c r="E153" s="8">
        <f t="shared" si="9"/>
        <v>0</v>
      </c>
      <c r="G153" s="24" t="str">
        <f>IF(Calculator!G148&gt;0,Calculator!G148,Calculator!H148)</f>
        <v/>
      </c>
      <c r="H153" s="8">
        <f>IF(Calculator!E148="Laundry machine, top-loading",Calculator!F148,0)</f>
        <v>0</v>
      </c>
      <c r="I153" s="8">
        <f t="shared" si="10"/>
        <v>1460</v>
      </c>
      <c r="J153" s="8">
        <f t="shared" si="11"/>
        <v>0</v>
      </c>
    </row>
    <row r="154" spans="1:10" x14ac:dyDescent="0.25">
      <c r="A154" s="8" t="str">
        <f>Calculator!D149</f>
        <v/>
      </c>
      <c r="B154" s="8" t="str">
        <f>IF(Calculator!G149&gt;0,Calculator!G149,Calculator!H149)</f>
        <v/>
      </c>
      <c r="C154" s="8">
        <f>IF(Calculator!E149="Laundry machine, front-loading",Calculator!F149,0)</f>
        <v>0</v>
      </c>
      <c r="D154" s="14">
        <f t="shared" si="8"/>
        <v>1460</v>
      </c>
      <c r="E154" s="8">
        <f t="shared" si="9"/>
        <v>0</v>
      </c>
      <c r="G154" s="24" t="str">
        <f>IF(Calculator!G149&gt;0,Calculator!G149,Calculator!H149)</f>
        <v/>
      </c>
      <c r="H154" s="8">
        <f>IF(Calculator!E149="Laundry machine, top-loading",Calculator!F149,0)</f>
        <v>0</v>
      </c>
      <c r="I154" s="8">
        <f t="shared" si="10"/>
        <v>1460</v>
      </c>
      <c r="J154" s="8">
        <f t="shared" si="11"/>
        <v>0</v>
      </c>
    </row>
    <row r="155" spans="1:10" x14ac:dyDescent="0.25">
      <c r="A155" s="8" t="str">
        <f>Calculator!D150</f>
        <v/>
      </c>
      <c r="B155" s="8" t="str">
        <f>IF(Calculator!G150&gt;0,Calculator!G150,Calculator!H150)</f>
        <v/>
      </c>
      <c r="C155" s="8">
        <f>IF(Calculator!E150="Laundry machine, front-loading",Calculator!F150,0)</f>
        <v>0</v>
      </c>
      <c r="D155" s="14">
        <f t="shared" si="8"/>
        <v>1460</v>
      </c>
      <c r="E155" s="8">
        <f t="shared" si="9"/>
        <v>0</v>
      </c>
      <c r="G155" s="24" t="str">
        <f>IF(Calculator!G150&gt;0,Calculator!G150,Calculator!H150)</f>
        <v/>
      </c>
      <c r="H155" s="8">
        <f>IF(Calculator!E150="Laundry machine, top-loading",Calculator!F150,0)</f>
        <v>0</v>
      </c>
      <c r="I155" s="8">
        <f t="shared" si="10"/>
        <v>1460</v>
      </c>
      <c r="J155" s="8">
        <f t="shared" si="11"/>
        <v>0</v>
      </c>
    </row>
    <row r="156" spans="1:10" x14ac:dyDescent="0.25">
      <c r="A156" s="8" t="str">
        <f>Calculator!D151</f>
        <v/>
      </c>
      <c r="B156" s="8" t="str">
        <f>IF(Calculator!G151&gt;0,Calculator!G151,Calculator!H151)</f>
        <v/>
      </c>
      <c r="C156" s="8">
        <f>IF(Calculator!E151="Laundry machine, front-loading",Calculator!F151,0)</f>
        <v>0</v>
      </c>
      <c r="D156" s="14">
        <f t="shared" si="8"/>
        <v>1460</v>
      </c>
      <c r="E156" s="8">
        <f t="shared" si="9"/>
        <v>0</v>
      </c>
      <c r="G156" s="24" t="str">
        <f>IF(Calculator!G151&gt;0,Calculator!G151,Calculator!H151)</f>
        <v/>
      </c>
      <c r="H156" s="8">
        <f>IF(Calculator!E151="Laundry machine, top-loading",Calculator!F151,0)</f>
        <v>0</v>
      </c>
      <c r="I156" s="8">
        <f t="shared" si="10"/>
        <v>1460</v>
      </c>
      <c r="J156" s="8">
        <f t="shared" si="11"/>
        <v>0</v>
      </c>
    </row>
    <row r="157" spans="1:10" x14ac:dyDescent="0.25">
      <c r="A157" s="8" t="str">
        <f>Calculator!D152</f>
        <v/>
      </c>
      <c r="B157" s="8" t="str">
        <f>IF(Calculator!G152&gt;0,Calculator!G152,Calculator!H152)</f>
        <v/>
      </c>
      <c r="C157" s="8">
        <f>IF(Calculator!E152="Laundry machine, front-loading",Calculator!F152,0)</f>
        <v>0</v>
      </c>
      <c r="D157" s="14">
        <f t="shared" si="8"/>
        <v>1460</v>
      </c>
      <c r="E157" s="8">
        <f t="shared" si="9"/>
        <v>0</v>
      </c>
      <c r="G157" s="24" t="str">
        <f>IF(Calculator!G152&gt;0,Calculator!G152,Calculator!H152)</f>
        <v/>
      </c>
      <c r="H157" s="8">
        <f>IF(Calculator!E152="Laundry machine, top-loading",Calculator!F152,0)</f>
        <v>0</v>
      </c>
      <c r="I157" s="8">
        <f t="shared" si="10"/>
        <v>1460</v>
      </c>
      <c r="J157" s="8">
        <f t="shared" si="11"/>
        <v>0</v>
      </c>
    </row>
    <row r="158" spans="1:10" x14ac:dyDescent="0.25">
      <c r="A158" s="8" t="str">
        <f>Calculator!D153</f>
        <v/>
      </c>
      <c r="B158" s="8" t="str">
        <f>IF(Calculator!G153&gt;0,Calculator!G153,Calculator!H153)</f>
        <v/>
      </c>
      <c r="C158" s="8">
        <f>IF(Calculator!E153="Laundry machine, front-loading",Calculator!F153,0)</f>
        <v>0</v>
      </c>
      <c r="D158" s="14">
        <f t="shared" si="8"/>
        <v>1460</v>
      </c>
      <c r="E158" s="8">
        <f t="shared" si="9"/>
        <v>0</v>
      </c>
      <c r="G158" s="24" t="str">
        <f>IF(Calculator!G153&gt;0,Calculator!G153,Calculator!H153)</f>
        <v/>
      </c>
      <c r="H158" s="8">
        <f>IF(Calculator!E153="Laundry machine, top-loading",Calculator!F153,0)</f>
        <v>0</v>
      </c>
      <c r="I158" s="8">
        <f t="shared" si="10"/>
        <v>1460</v>
      </c>
      <c r="J158" s="8">
        <f t="shared" si="11"/>
        <v>0</v>
      </c>
    </row>
    <row r="159" spans="1:10" x14ac:dyDescent="0.25">
      <c r="A159" s="8" t="str">
        <f>Calculator!D154</f>
        <v/>
      </c>
      <c r="B159" s="8" t="str">
        <f>IF(Calculator!G154&gt;0,Calculator!G154,Calculator!H154)</f>
        <v/>
      </c>
      <c r="C159" s="8">
        <f>IF(Calculator!E154="Laundry machine, front-loading",Calculator!F154,0)</f>
        <v>0</v>
      </c>
      <c r="D159" s="14">
        <f t="shared" si="8"/>
        <v>1460</v>
      </c>
      <c r="E159" s="8">
        <f t="shared" si="9"/>
        <v>0</v>
      </c>
      <c r="G159" s="24" t="str">
        <f>IF(Calculator!G154&gt;0,Calculator!G154,Calculator!H154)</f>
        <v/>
      </c>
      <c r="H159" s="8">
        <f>IF(Calculator!E154="Laundry machine, top-loading",Calculator!F154,0)</f>
        <v>0</v>
      </c>
      <c r="I159" s="8">
        <f t="shared" si="10"/>
        <v>1460</v>
      </c>
      <c r="J159" s="8">
        <f t="shared" si="11"/>
        <v>0</v>
      </c>
    </row>
    <row r="160" spans="1:10" x14ac:dyDescent="0.25">
      <c r="A160" s="8" t="str">
        <f>Calculator!D155</f>
        <v/>
      </c>
      <c r="B160" s="8" t="str">
        <f>IF(Calculator!G155&gt;0,Calculator!G155,Calculator!H155)</f>
        <v/>
      </c>
      <c r="C160" s="8">
        <f>IF(Calculator!E155="Laundry machine, front-loading",Calculator!F155,0)</f>
        <v>0</v>
      </c>
      <c r="D160" s="14">
        <f t="shared" si="8"/>
        <v>1460</v>
      </c>
      <c r="E160" s="8">
        <f t="shared" si="9"/>
        <v>0</v>
      </c>
      <c r="G160" s="24" t="str">
        <f>IF(Calculator!G155&gt;0,Calculator!G155,Calculator!H155)</f>
        <v/>
      </c>
      <c r="H160" s="8">
        <f>IF(Calculator!E155="Laundry machine, top-loading",Calculator!F155,0)</f>
        <v>0</v>
      </c>
      <c r="I160" s="8">
        <f t="shared" si="10"/>
        <v>1460</v>
      </c>
      <c r="J160" s="8">
        <f t="shared" si="11"/>
        <v>0</v>
      </c>
    </row>
    <row r="161" spans="1:10" x14ac:dyDescent="0.25">
      <c r="A161" s="8" t="str">
        <f>Calculator!D156</f>
        <v/>
      </c>
      <c r="B161" s="8" t="str">
        <f>IF(Calculator!G156&gt;0,Calculator!G156,Calculator!H156)</f>
        <v/>
      </c>
      <c r="C161" s="8">
        <f>IF(Calculator!E156="Laundry machine, front-loading",Calculator!F156,0)</f>
        <v>0</v>
      </c>
      <c r="D161" s="14">
        <f t="shared" si="8"/>
        <v>1460</v>
      </c>
      <c r="E161" s="8">
        <f t="shared" si="9"/>
        <v>0</v>
      </c>
      <c r="G161" s="24" t="str">
        <f>IF(Calculator!G156&gt;0,Calculator!G156,Calculator!H156)</f>
        <v/>
      </c>
      <c r="H161" s="8">
        <f>IF(Calculator!E156="Laundry machine, top-loading",Calculator!F156,0)</f>
        <v>0</v>
      </c>
      <c r="I161" s="8">
        <f t="shared" si="10"/>
        <v>1460</v>
      </c>
      <c r="J161" s="8">
        <f t="shared" si="11"/>
        <v>0</v>
      </c>
    </row>
    <row r="162" spans="1:10" x14ac:dyDescent="0.25">
      <c r="A162" s="8" t="str">
        <f>Calculator!D157</f>
        <v/>
      </c>
      <c r="B162" s="8" t="str">
        <f>IF(Calculator!G157&gt;0,Calculator!G157,Calculator!H157)</f>
        <v/>
      </c>
      <c r="C162" s="8">
        <f>IF(Calculator!E157="Laundry machine, front-loading",Calculator!F157,0)</f>
        <v>0</v>
      </c>
      <c r="D162" s="14">
        <f t="shared" si="8"/>
        <v>1460</v>
      </c>
      <c r="E162" s="8">
        <f t="shared" si="9"/>
        <v>0</v>
      </c>
      <c r="G162" s="24" t="str">
        <f>IF(Calculator!G157&gt;0,Calculator!G157,Calculator!H157)</f>
        <v/>
      </c>
      <c r="H162" s="8">
        <f>IF(Calculator!E157="Laundry machine, top-loading",Calculator!F157,0)</f>
        <v>0</v>
      </c>
      <c r="I162" s="8">
        <f t="shared" si="10"/>
        <v>1460</v>
      </c>
      <c r="J162" s="8">
        <f t="shared" si="11"/>
        <v>0</v>
      </c>
    </row>
    <row r="163" spans="1:10" x14ac:dyDescent="0.25">
      <c r="A163" s="8" t="str">
        <f>Calculator!D158</f>
        <v/>
      </c>
      <c r="B163" s="8" t="str">
        <f>IF(Calculator!G158&gt;0,Calculator!G158,Calculator!H158)</f>
        <v/>
      </c>
      <c r="C163" s="8">
        <f>IF(Calculator!E158="Laundry machine, front-loading",Calculator!F158,0)</f>
        <v>0</v>
      </c>
      <c r="D163" s="14">
        <f t="shared" si="8"/>
        <v>1460</v>
      </c>
      <c r="E163" s="8">
        <f t="shared" si="9"/>
        <v>0</v>
      </c>
      <c r="G163" s="24" t="str">
        <f>IF(Calculator!G158&gt;0,Calculator!G158,Calculator!H158)</f>
        <v/>
      </c>
      <c r="H163" s="8">
        <f>IF(Calculator!E158="Laundry machine, top-loading",Calculator!F158,0)</f>
        <v>0</v>
      </c>
      <c r="I163" s="8">
        <f t="shared" si="10"/>
        <v>1460</v>
      </c>
      <c r="J163" s="8">
        <f t="shared" si="11"/>
        <v>0</v>
      </c>
    </row>
    <row r="164" spans="1:10" x14ac:dyDescent="0.25">
      <c r="A164" s="8" t="str">
        <f>Calculator!D159</f>
        <v/>
      </c>
      <c r="B164" s="8" t="str">
        <f>IF(Calculator!G159&gt;0,Calculator!G159,Calculator!H159)</f>
        <v/>
      </c>
      <c r="C164" s="8">
        <f>IF(Calculator!E159="Laundry machine, front-loading",Calculator!F159,0)</f>
        <v>0</v>
      </c>
      <c r="D164" s="14">
        <f t="shared" si="8"/>
        <v>1460</v>
      </c>
      <c r="E164" s="8">
        <f t="shared" si="9"/>
        <v>0</v>
      </c>
      <c r="G164" s="24" t="str">
        <f>IF(Calculator!G159&gt;0,Calculator!G159,Calculator!H159)</f>
        <v/>
      </c>
      <c r="H164" s="8">
        <f>IF(Calculator!E159="Laundry machine, top-loading",Calculator!F159,0)</f>
        <v>0</v>
      </c>
      <c r="I164" s="8">
        <f t="shared" si="10"/>
        <v>1460</v>
      </c>
      <c r="J164" s="8">
        <f t="shared" si="11"/>
        <v>0</v>
      </c>
    </row>
    <row r="165" spans="1:10" x14ac:dyDescent="0.25">
      <c r="A165" s="8" t="str">
        <f>Calculator!D160</f>
        <v/>
      </c>
      <c r="B165" s="8" t="str">
        <f>IF(Calculator!G160&gt;0,Calculator!G160,Calculator!H160)</f>
        <v/>
      </c>
      <c r="C165" s="8">
        <f>IF(Calculator!E160="Laundry machine, front-loading",Calculator!F160,0)</f>
        <v>0</v>
      </c>
      <c r="D165" s="14">
        <f t="shared" si="8"/>
        <v>1460</v>
      </c>
      <c r="E165" s="8">
        <f t="shared" si="9"/>
        <v>0</v>
      </c>
      <c r="G165" s="24" t="str">
        <f>IF(Calculator!G160&gt;0,Calculator!G160,Calculator!H160)</f>
        <v/>
      </c>
      <c r="H165" s="8">
        <f>IF(Calculator!E160="Laundry machine, top-loading",Calculator!F160,0)</f>
        <v>0</v>
      </c>
      <c r="I165" s="8">
        <f t="shared" si="10"/>
        <v>1460</v>
      </c>
      <c r="J165" s="8">
        <f t="shared" si="11"/>
        <v>0</v>
      </c>
    </row>
    <row r="166" spans="1:10" x14ac:dyDescent="0.25">
      <c r="A166" s="8" t="str">
        <f>Calculator!D161</f>
        <v/>
      </c>
      <c r="B166" s="8" t="str">
        <f>IF(Calculator!G161&gt;0,Calculator!G161,Calculator!H161)</f>
        <v/>
      </c>
      <c r="C166" s="8">
        <f>IF(Calculator!E161="Laundry machine, front-loading",Calculator!F161,0)</f>
        <v>0</v>
      </c>
      <c r="D166" s="14">
        <f t="shared" si="8"/>
        <v>1460</v>
      </c>
      <c r="E166" s="8">
        <f t="shared" si="9"/>
        <v>0</v>
      </c>
      <c r="G166" s="24" t="str">
        <f>IF(Calculator!G161&gt;0,Calculator!G161,Calculator!H161)</f>
        <v/>
      </c>
      <c r="H166" s="8">
        <f>IF(Calculator!E161="Laundry machine, top-loading",Calculator!F161,0)</f>
        <v>0</v>
      </c>
      <c r="I166" s="8">
        <f t="shared" si="10"/>
        <v>1460</v>
      </c>
      <c r="J166" s="8">
        <f t="shared" si="11"/>
        <v>0</v>
      </c>
    </row>
    <row r="167" spans="1:10" x14ac:dyDescent="0.25">
      <c r="A167" s="8" t="str">
        <f>Calculator!D162</f>
        <v/>
      </c>
      <c r="B167" s="8" t="str">
        <f>IF(Calculator!G162&gt;0,Calculator!G162,Calculator!H162)</f>
        <v/>
      </c>
      <c r="C167" s="8">
        <f>IF(Calculator!E162="Laundry machine, front-loading",Calculator!F162,0)</f>
        <v>0</v>
      </c>
      <c r="D167" s="14">
        <f t="shared" si="8"/>
        <v>1460</v>
      </c>
      <c r="E167" s="8">
        <f t="shared" si="9"/>
        <v>0</v>
      </c>
      <c r="G167" s="24" t="str">
        <f>IF(Calculator!G162&gt;0,Calculator!G162,Calculator!H162)</f>
        <v/>
      </c>
      <c r="H167" s="8">
        <f>IF(Calculator!E162="Laundry machine, top-loading",Calculator!F162,0)</f>
        <v>0</v>
      </c>
      <c r="I167" s="8">
        <f t="shared" si="10"/>
        <v>1460</v>
      </c>
      <c r="J167" s="8">
        <f t="shared" si="11"/>
        <v>0</v>
      </c>
    </row>
    <row r="168" spans="1:10" x14ac:dyDescent="0.25">
      <c r="A168" s="8" t="str">
        <f>Calculator!D163</f>
        <v/>
      </c>
      <c r="B168" s="8" t="str">
        <f>IF(Calculator!G163&gt;0,Calculator!G163,Calculator!H163)</f>
        <v/>
      </c>
      <c r="C168" s="8">
        <f>IF(Calculator!E163="Laundry machine, front-loading",Calculator!F163,0)</f>
        <v>0</v>
      </c>
      <c r="D168" s="14">
        <f t="shared" si="8"/>
        <v>1460</v>
      </c>
      <c r="E168" s="8">
        <f t="shared" si="9"/>
        <v>0</v>
      </c>
      <c r="G168" s="24" t="str">
        <f>IF(Calculator!G163&gt;0,Calculator!G163,Calculator!H163)</f>
        <v/>
      </c>
      <c r="H168" s="8">
        <f>IF(Calculator!E163="Laundry machine, top-loading",Calculator!F163,0)</f>
        <v>0</v>
      </c>
      <c r="I168" s="8">
        <f t="shared" si="10"/>
        <v>1460</v>
      </c>
      <c r="J168" s="8">
        <f t="shared" si="11"/>
        <v>0</v>
      </c>
    </row>
    <row r="169" spans="1:10" x14ac:dyDescent="0.25">
      <c r="A169" s="8" t="str">
        <f>Calculator!D164</f>
        <v/>
      </c>
      <c r="B169" s="8" t="str">
        <f>IF(Calculator!G164&gt;0,Calculator!G164,Calculator!H164)</f>
        <v/>
      </c>
      <c r="C169" s="8">
        <f>IF(Calculator!E164="Laundry machine, front-loading",Calculator!F164,0)</f>
        <v>0</v>
      </c>
      <c r="D169" s="14">
        <f t="shared" si="8"/>
        <v>1460</v>
      </c>
      <c r="E169" s="8">
        <f t="shared" si="9"/>
        <v>0</v>
      </c>
      <c r="G169" s="24" t="str">
        <f>IF(Calculator!G164&gt;0,Calculator!G164,Calculator!H164)</f>
        <v/>
      </c>
      <c r="H169" s="8">
        <f>IF(Calculator!E164="Laundry machine, top-loading",Calculator!F164,0)</f>
        <v>0</v>
      </c>
      <c r="I169" s="8">
        <f t="shared" si="10"/>
        <v>1460</v>
      </c>
      <c r="J169" s="8">
        <f t="shared" si="11"/>
        <v>0</v>
      </c>
    </row>
    <row r="170" spans="1:10" x14ac:dyDescent="0.25">
      <c r="A170" s="8" t="str">
        <f>Calculator!D165</f>
        <v/>
      </c>
      <c r="B170" s="8" t="str">
        <f>IF(Calculator!G165&gt;0,Calculator!G165,Calculator!H165)</f>
        <v/>
      </c>
      <c r="C170" s="8">
        <f>IF(Calculator!E165="Laundry machine, front-loading",Calculator!F165,0)</f>
        <v>0</v>
      </c>
      <c r="D170" s="14">
        <f t="shared" si="8"/>
        <v>1460</v>
      </c>
      <c r="E170" s="8">
        <f t="shared" si="9"/>
        <v>0</v>
      </c>
      <c r="G170" s="24" t="str">
        <f>IF(Calculator!G165&gt;0,Calculator!G165,Calculator!H165)</f>
        <v/>
      </c>
      <c r="H170" s="8">
        <f>IF(Calculator!E165="Laundry machine, top-loading",Calculator!F165,0)</f>
        <v>0</v>
      </c>
      <c r="I170" s="8">
        <f t="shared" si="10"/>
        <v>1460</v>
      </c>
      <c r="J170" s="8">
        <f t="shared" si="11"/>
        <v>0</v>
      </c>
    </row>
    <row r="171" spans="1:10" x14ac:dyDescent="0.25">
      <c r="A171" s="8" t="str">
        <f>Calculator!D166</f>
        <v/>
      </c>
      <c r="B171" s="8" t="str">
        <f>IF(Calculator!G166&gt;0,Calculator!G166,Calculator!H166)</f>
        <v/>
      </c>
      <c r="C171" s="8">
        <f>IF(Calculator!E166="Laundry machine, front-loading",Calculator!F166,0)</f>
        <v>0</v>
      </c>
      <c r="D171" s="14">
        <f t="shared" si="8"/>
        <v>1460</v>
      </c>
      <c r="E171" s="8">
        <f t="shared" si="9"/>
        <v>0</v>
      </c>
      <c r="G171" s="24" t="str">
        <f>IF(Calculator!G166&gt;0,Calculator!G166,Calculator!H166)</f>
        <v/>
      </c>
      <c r="H171" s="8">
        <f>IF(Calculator!E166="Laundry machine, top-loading",Calculator!F166,0)</f>
        <v>0</v>
      </c>
      <c r="I171" s="8">
        <f t="shared" si="10"/>
        <v>1460</v>
      </c>
      <c r="J171" s="8">
        <f t="shared" si="11"/>
        <v>0</v>
      </c>
    </row>
    <row r="172" spans="1:10" x14ac:dyDescent="0.25">
      <c r="A172" s="8" t="str">
        <f>Calculator!D167</f>
        <v/>
      </c>
      <c r="B172" s="8" t="str">
        <f>IF(Calculator!G167&gt;0,Calculator!G167,Calculator!H167)</f>
        <v/>
      </c>
      <c r="C172" s="8">
        <f>IF(Calculator!E167="Laundry machine, front-loading",Calculator!F167,0)</f>
        <v>0</v>
      </c>
      <c r="D172" s="14">
        <f t="shared" si="8"/>
        <v>1460</v>
      </c>
      <c r="E172" s="8">
        <f t="shared" si="9"/>
        <v>0</v>
      </c>
      <c r="G172" s="24" t="str">
        <f>IF(Calculator!G167&gt;0,Calculator!G167,Calculator!H167)</f>
        <v/>
      </c>
      <c r="H172" s="8">
        <f>IF(Calculator!E167="Laundry machine, top-loading",Calculator!F167,0)</f>
        <v>0</v>
      </c>
      <c r="I172" s="8">
        <f t="shared" si="10"/>
        <v>1460</v>
      </c>
      <c r="J172" s="8">
        <f t="shared" si="11"/>
        <v>0</v>
      </c>
    </row>
    <row r="173" spans="1:10" x14ac:dyDescent="0.25">
      <c r="A173" s="8" t="str">
        <f>Calculator!D168</f>
        <v/>
      </c>
      <c r="B173" s="8" t="str">
        <f>IF(Calculator!G168&gt;0,Calculator!G168,Calculator!H168)</f>
        <v/>
      </c>
      <c r="C173" s="8">
        <f>IF(Calculator!E168="Laundry machine, front-loading",Calculator!F168,0)</f>
        <v>0</v>
      </c>
      <c r="D173" s="14">
        <f t="shared" si="8"/>
        <v>1460</v>
      </c>
      <c r="E173" s="8">
        <f t="shared" si="9"/>
        <v>0</v>
      </c>
      <c r="G173" s="24" t="str">
        <f>IF(Calculator!G168&gt;0,Calculator!G168,Calculator!H168)</f>
        <v/>
      </c>
      <c r="H173" s="8">
        <f>IF(Calculator!E168="Laundry machine, top-loading",Calculator!F168,0)</f>
        <v>0</v>
      </c>
      <c r="I173" s="8">
        <f t="shared" si="10"/>
        <v>1460</v>
      </c>
      <c r="J173" s="8">
        <f t="shared" si="11"/>
        <v>0</v>
      </c>
    </row>
    <row r="174" spans="1:10" x14ac:dyDescent="0.25">
      <c r="A174" s="8" t="str">
        <f>Calculator!D169</f>
        <v/>
      </c>
      <c r="B174" s="8" t="str">
        <f>IF(Calculator!G169&gt;0,Calculator!G169,Calculator!H169)</f>
        <v/>
      </c>
      <c r="C174" s="8">
        <f>IF(Calculator!E169="Laundry machine, front-loading",Calculator!F169,0)</f>
        <v>0</v>
      </c>
      <c r="D174" s="14">
        <f t="shared" si="8"/>
        <v>1460</v>
      </c>
      <c r="E174" s="8">
        <f t="shared" si="9"/>
        <v>0</v>
      </c>
      <c r="G174" s="24" t="str">
        <f>IF(Calculator!G169&gt;0,Calculator!G169,Calculator!H169)</f>
        <v/>
      </c>
      <c r="H174" s="8">
        <f>IF(Calculator!E169="Laundry machine, top-loading",Calculator!F169,0)</f>
        <v>0</v>
      </c>
      <c r="I174" s="8">
        <f t="shared" si="10"/>
        <v>1460</v>
      </c>
      <c r="J174" s="8">
        <f t="shared" si="11"/>
        <v>0</v>
      </c>
    </row>
    <row r="175" spans="1:10" x14ac:dyDescent="0.25">
      <c r="A175" s="8" t="str">
        <f>Calculator!D170</f>
        <v/>
      </c>
      <c r="B175" s="8" t="str">
        <f>IF(Calculator!G170&gt;0,Calculator!G170,Calculator!H170)</f>
        <v/>
      </c>
      <c r="C175" s="8">
        <f>IF(Calculator!E170="Laundry machine, front-loading",Calculator!F170,0)</f>
        <v>0</v>
      </c>
      <c r="D175" s="14">
        <f t="shared" si="8"/>
        <v>1460</v>
      </c>
      <c r="E175" s="8">
        <f t="shared" si="9"/>
        <v>0</v>
      </c>
      <c r="G175" s="24" t="str">
        <f>IF(Calculator!G170&gt;0,Calculator!G170,Calculator!H170)</f>
        <v/>
      </c>
      <c r="H175" s="8">
        <f>IF(Calculator!E170="Laundry machine, top-loading",Calculator!F170,0)</f>
        <v>0</v>
      </c>
      <c r="I175" s="8">
        <f t="shared" si="10"/>
        <v>1460</v>
      </c>
      <c r="J175" s="8">
        <f t="shared" si="11"/>
        <v>0</v>
      </c>
    </row>
    <row r="176" spans="1:10" x14ac:dyDescent="0.25">
      <c r="A176" s="8" t="str">
        <f>Calculator!D171</f>
        <v/>
      </c>
      <c r="B176" s="8" t="str">
        <f>IF(Calculator!G171&gt;0,Calculator!G171,Calculator!H171)</f>
        <v/>
      </c>
      <c r="C176" s="8">
        <f>IF(Calculator!E171="Laundry machine, front-loading",Calculator!F171,0)</f>
        <v>0</v>
      </c>
      <c r="D176" s="14">
        <f t="shared" si="8"/>
        <v>1460</v>
      </c>
      <c r="E176" s="8">
        <f t="shared" si="9"/>
        <v>0</v>
      </c>
      <c r="G176" s="24" t="str">
        <f>IF(Calculator!G171&gt;0,Calculator!G171,Calculator!H171)</f>
        <v/>
      </c>
      <c r="H176" s="8">
        <f>IF(Calculator!E171="Laundry machine, top-loading",Calculator!F171,0)</f>
        <v>0</v>
      </c>
      <c r="I176" s="8">
        <f t="shared" si="10"/>
        <v>1460</v>
      </c>
      <c r="J176" s="8">
        <f t="shared" si="11"/>
        <v>0</v>
      </c>
    </row>
    <row r="177" spans="1:10" x14ac:dyDescent="0.25">
      <c r="A177" s="8" t="str">
        <f>Calculator!D172</f>
        <v/>
      </c>
      <c r="B177" s="8" t="str">
        <f>IF(Calculator!G172&gt;0,Calculator!G172,Calculator!H172)</f>
        <v/>
      </c>
      <c r="C177" s="8">
        <f>IF(Calculator!E172="Laundry machine, front-loading",Calculator!F172,0)</f>
        <v>0</v>
      </c>
      <c r="D177" s="14">
        <f t="shared" si="8"/>
        <v>1460</v>
      </c>
      <c r="E177" s="8">
        <f t="shared" si="9"/>
        <v>0</v>
      </c>
      <c r="G177" s="24" t="str">
        <f>IF(Calculator!G172&gt;0,Calculator!G172,Calculator!H172)</f>
        <v/>
      </c>
      <c r="H177" s="8">
        <f>IF(Calculator!E172="Laundry machine, top-loading",Calculator!F172,0)</f>
        <v>0</v>
      </c>
      <c r="I177" s="8">
        <f t="shared" si="10"/>
        <v>1460</v>
      </c>
      <c r="J177" s="8">
        <f t="shared" si="11"/>
        <v>0</v>
      </c>
    </row>
    <row r="178" spans="1:10" x14ac:dyDescent="0.25">
      <c r="A178" s="8" t="str">
        <f>Calculator!D173</f>
        <v/>
      </c>
      <c r="B178" s="8" t="str">
        <f>IF(Calculator!G173&gt;0,Calculator!G173,Calculator!H173)</f>
        <v/>
      </c>
      <c r="C178" s="8">
        <f>IF(Calculator!E173="Laundry machine, front-loading",Calculator!F173,0)</f>
        <v>0</v>
      </c>
      <c r="D178" s="14">
        <f t="shared" si="8"/>
        <v>1460</v>
      </c>
      <c r="E178" s="8">
        <f t="shared" si="9"/>
        <v>0</v>
      </c>
      <c r="G178" s="24" t="str">
        <f>IF(Calculator!G173&gt;0,Calculator!G173,Calculator!H173)</f>
        <v/>
      </c>
      <c r="H178" s="8">
        <f>IF(Calculator!E173="Laundry machine, top-loading",Calculator!F173,0)</f>
        <v>0</v>
      </c>
      <c r="I178" s="8">
        <f t="shared" si="10"/>
        <v>1460</v>
      </c>
      <c r="J178" s="8">
        <f t="shared" si="11"/>
        <v>0</v>
      </c>
    </row>
    <row r="179" spans="1:10" x14ac:dyDescent="0.25">
      <c r="A179" s="8" t="str">
        <f>Calculator!D174</f>
        <v/>
      </c>
      <c r="B179" s="8" t="str">
        <f>IF(Calculator!G174&gt;0,Calculator!G174,Calculator!H174)</f>
        <v/>
      </c>
      <c r="C179" s="8">
        <f>IF(Calculator!E174="Laundry machine, front-loading",Calculator!F174,0)</f>
        <v>0</v>
      </c>
      <c r="D179" s="14">
        <f t="shared" si="8"/>
        <v>1460</v>
      </c>
      <c r="E179" s="8">
        <f t="shared" si="9"/>
        <v>0</v>
      </c>
      <c r="G179" s="24" t="str">
        <f>IF(Calculator!G174&gt;0,Calculator!G174,Calculator!H174)</f>
        <v/>
      </c>
      <c r="H179" s="8">
        <f>IF(Calculator!E174="Laundry machine, top-loading",Calculator!F174,0)</f>
        <v>0</v>
      </c>
      <c r="I179" s="8">
        <f t="shared" si="10"/>
        <v>1460</v>
      </c>
      <c r="J179" s="8">
        <f t="shared" si="11"/>
        <v>0</v>
      </c>
    </row>
    <row r="180" spans="1:10" x14ac:dyDescent="0.25">
      <c r="A180" s="8" t="str">
        <f>Calculator!D175</f>
        <v/>
      </c>
      <c r="B180" s="8" t="str">
        <f>IF(Calculator!G175&gt;0,Calculator!G175,Calculator!H175)</f>
        <v/>
      </c>
      <c r="C180" s="8">
        <f>IF(Calculator!E175="Laundry machine, front-loading",Calculator!F175,0)</f>
        <v>0</v>
      </c>
      <c r="D180" s="14">
        <f t="shared" si="8"/>
        <v>1460</v>
      </c>
      <c r="E180" s="8">
        <f t="shared" si="9"/>
        <v>0</v>
      </c>
      <c r="G180" s="24" t="str">
        <f>IF(Calculator!G175&gt;0,Calculator!G175,Calculator!H175)</f>
        <v/>
      </c>
      <c r="H180" s="8">
        <f>IF(Calculator!E175="Laundry machine, top-loading",Calculator!F175,0)</f>
        <v>0</v>
      </c>
      <c r="I180" s="8">
        <f t="shared" si="10"/>
        <v>1460</v>
      </c>
      <c r="J180" s="8">
        <f t="shared" si="11"/>
        <v>0</v>
      </c>
    </row>
    <row r="181" spans="1:10" x14ac:dyDescent="0.25">
      <c r="A181" s="8" t="str">
        <f>Calculator!D176</f>
        <v/>
      </c>
      <c r="B181" s="8" t="str">
        <f>IF(Calculator!G176&gt;0,Calculator!G176,Calculator!H176)</f>
        <v/>
      </c>
      <c r="C181" s="8">
        <f>IF(Calculator!E176="Laundry machine, front-loading",Calculator!F176,0)</f>
        <v>0</v>
      </c>
      <c r="D181" s="14">
        <f t="shared" si="8"/>
        <v>1460</v>
      </c>
      <c r="E181" s="8">
        <f t="shared" si="9"/>
        <v>0</v>
      </c>
      <c r="G181" s="24" t="str">
        <f>IF(Calculator!G176&gt;0,Calculator!G176,Calculator!H176)</f>
        <v/>
      </c>
      <c r="H181" s="8">
        <f>IF(Calculator!E176="Laundry machine, top-loading",Calculator!F176,0)</f>
        <v>0</v>
      </c>
      <c r="I181" s="8">
        <f t="shared" si="10"/>
        <v>1460</v>
      </c>
      <c r="J181" s="8">
        <f t="shared" si="11"/>
        <v>0</v>
      </c>
    </row>
    <row r="182" spans="1:10" x14ac:dyDescent="0.25">
      <c r="A182" s="8" t="str">
        <f>Calculator!D177</f>
        <v/>
      </c>
      <c r="B182" s="8" t="str">
        <f>IF(Calculator!G177&gt;0,Calculator!G177,Calculator!H177)</f>
        <v/>
      </c>
      <c r="C182" s="8">
        <f>IF(Calculator!E177="Laundry machine, front-loading",Calculator!F177,0)</f>
        <v>0</v>
      </c>
      <c r="D182" s="14">
        <f t="shared" si="8"/>
        <v>1460</v>
      </c>
      <c r="E182" s="8">
        <f t="shared" si="9"/>
        <v>0</v>
      </c>
      <c r="G182" s="24" t="str">
        <f>IF(Calculator!G177&gt;0,Calculator!G177,Calculator!H177)</f>
        <v/>
      </c>
      <c r="H182" s="8">
        <f>IF(Calculator!E177="Laundry machine, top-loading",Calculator!F177,0)</f>
        <v>0</v>
      </c>
      <c r="I182" s="8">
        <f t="shared" si="10"/>
        <v>1460</v>
      </c>
      <c r="J182" s="8">
        <f t="shared" si="11"/>
        <v>0</v>
      </c>
    </row>
    <row r="183" spans="1:10" x14ac:dyDescent="0.25">
      <c r="A183" s="8" t="str">
        <f>Calculator!D178</f>
        <v/>
      </c>
      <c r="B183" s="8" t="str">
        <f>IF(Calculator!G178&gt;0,Calculator!G178,Calculator!H178)</f>
        <v/>
      </c>
      <c r="C183" s="8">
        <f>IF(Calculator!E178="Laundry machine, front-loading",Calculator!F178,0)</f>
        <v>0</v>
      </c>
      <c r="D183" s="14">
        <f t="shared" si="8"/>
        <v>1460</v>
      </c>
      <c r="E183" s="8">
        <f t="shared" si="9"/>
        <v>0</v>
      </c>
      <c r="G183" s="24" t="str">
        <f>IF(Calculator!G178&gt;0,Calculator!G178,Calculator!H178)</f>
        <v/>
      </c>
      <c r="H183" s="8">
        <f>IF(Calculator!E178="Laundry machine, top-loading",Calculator!F178,0)</f>
        <v>0</v>
      </c>
      <c r="I183" s="8">
        <f t="shared" si="10"/>
        <v>1460</v>
      </c>
      <c r="J183" s="8">
        <f t="shared" si="11"/>
        <v>0</v>
      </c>
    </row>
    <row r="184" spans="1:10" x14ac:dyDescent="0.25">
      <c r="A184" s="8" t="str">
        <f>Calculator!D179</f>
        <v/>
      </c>
      <c r="B184" s="8" t="str">
        <f>IF(Calculator!G179&gt;0,Calculator!G179,Calculator!H179)</f>
        <v/>
      </c>
      <c r="C184" s="8">
        <f>IF(Calculator!E179="Laundry machine, front-loading",Calculator!F179,0)</f>
        <v>0</v>
      </c>
      <c r="D184" s="14">
        <f t="shared" si="8"/>
        <v>1460</v>
      </c>
      <c r="E184" s="8">
        <f t="shared" si="9"/>
        <v>0</v>
      </c>
      <c r="G184" s="24" t="str">
        <f>IF(Calculator!G179&gt;0,Calculator!G179,Calculator!H179)</f>
        <v/>
      </c>
      <c r="H184" s="8">
        <f>IF(Calculator!E179="Laundry machine, top-loading",Calculator!F179,0)</f>
        <v>0</v>
      </c>
      <c r="I184" s="8">
        <f t="shared" si="10"/>
        <v>1460</v>
      </c>
      <c r="J184" s="8">
        <f t="shared" si="11"/>
        <v>0</v>
      </c>
    </row>
    <row r="185" spans="1:10" x14ac:dyDescent="0.25">
      <c r="A185" s="8" t="str">
        <f>Calculator!D180</f>
        <v/>
      </c>
      <c r="B185" s="8" t="str">
        <f>IF(Calculator!G180&gt;0,Calculator!G180,Calculator!H180)</f>
        <v/>
      </c>
      <c r="C185" s="8">
        <f>IF(Calculator!E180="Laundry machine, front-loading",Calculator!F180,0)</f>
        <v>0</v>
      </c>
      <c r="D185" s="14">
        <f t="shared" si="8"/>
        <v>1460</v>
      </c>
      <c r="E185" s="8">
        <f t="shared" si="9"/>
        <v>0</v>
      </c>
      <c r="G185" s="24" t="str">
        <f>IF(Calculator!G180&gt;0,Calculator!G180,Calculator!H180)</f>
        <v/>
      </c>
      <c r="H185" s="8">
        <f>IF(Calculator!E180="Laundry machine, top-loading",Calculator!F180,0)</f>
        <v>0</v>
      </c>
      <c r="I185" s="8">
        <f t="shared" si="10"/>
        <v>1460</v>
      </c>
      <c r="J185" s="8">
        <f t="shared" si="11"/>
        <v>0</v>
      </c>
    </row>
    <row r="186" spans="1:10" x14ac:dyDescent="0.25">
      <c r="A186" s="8" t="str">
        <f>Calculator!D181</f>
        <v/>
      </c>
      <c r="B186" s="8" t="str">
        <f>IF(Calculator!G181&gt;0,Calculator!G181,Calculator!H181)</f>
        <v/>
      </c>
      <c r="C186" s="8">
        <f>IF(Calculator!E181="Laundry machine, front-loading",Calculator!F181,0)</f>
        <v>0</v>
      </c>
      <c r="D186" s="14">
        <f t="shared" si="8"/>
        <v>1460</v>
      </c>
      <c r="E186" s="8">
        <f t="shared" si="9"/>
        <v>0</v>
      </c>
      <c r="G186" s="24" t="str">
        <f>IF(Calculator!G181&gt;0,Calculator!G181,Calculator!H181)</f>
        <v/>
      </c>
      <c r="H186" s="8">
        <f>IF(Calculator!E181="Laundry machine, top-loading",Calculator!F181,0)</f>
        <v>0</v>
      </c>
      <c r="I186" s="8">
        <f t="shared" si="10"/>
        <v>1460</v>
      </c>
      <c r="J186" s="8">
        <f t="shared" si="11"/>
        <v>0</v>
      </c>
    </row>
    <row r="187" spans="1:10" x14ac:dyDescent="0.25">
      <c r="A187" s="8" t="str">
        <f>Calculator!D182</f>
        <v/>
      </c>
      <c r="B187" s="8" t="str">
        <f>IF(Calculator!G182&gt;0,Calculator!G182,Calculator!H182)</f>
        <v/>
      </c>
      <c r="C187" s="8">
        <f>IF(Calculator!E182="Laundry machine, front-loading",Calculator!F182,0)</f>
        <v>0</v>
      </c>
      <c r="D187" s="14">
        <f t="shared" si="8"/>
        <v>1460</v>
      </c>
      <c r="E187" s="8">
        <f t="shared" si="9"/>
        <v>0</v>
      </c>
      <c r="G187" s="24" t="str">
        <f>IF(Calculator!G182&gt;0,Calculator!G182,Calculator!H182)</f>
        <v/>
      </c>
      <c r="H187" s="8">
        <f>IF(Calculator!E182="Laundry machine, top-loading",Calculator!F182,0)</f>
        <v>0</v>
      </c>
      <c r="I187" s="8">
        <f t="shared" si="10"/>
        <v>1460</v>
      </c>
      <c r="J187" s="8">
        <f t="shared" si="11"/>
        <v>0</v>
      </c>
    </row>
    <row r="188" spans="1:10" x14ac:dyDescent="0.25">
      <c r="A188" s="8" t="str">
        <f>Calculator!D183</f>
        <v/>
      </c>
      <c r="B188" s="8" t="str">
        <f>IF(Calculator!G183&gt;0,Calculator!G183,Calculator!H183)</f>
        <v/>
      </c>
      <c r="C188" s="8">
        <f>IF(Calculator!E183="Laundry machine, front-loading",Calculator!F183,0)</f>
        <v>0</v>
      </c>
      <c r="D188" s="14">
        <f t="shared" si="8"/>
        <v>1460</v>
      </c>
      <c r="E188" s="8">
        <f t="shared" si="9"/>
        <v>0</v>
      </c>
      <c r="G188" s="24" t="str">
        <f>IF(Calculator!G183&gt;0,Calculator!G183,Calculator!H183)</f>
        <v/>
      </c>
      <c r="H188" s="8">
        <f>IF(Calculator!E183="Laundry machine, top-loading",Calculator!F183,0)</f>
        <v>0</v>
      </c>
      <c r="I188" s="8">
        <f t="shared" si="10"/>
        <v>1460</v>
      </c>
      <c r="J188" s="8">
        <f t="shared" si="11"/>
        <v>0</v>
      </c>
    </row>
    <row r="189" spans="1:10" x14ac:dyDescent="0.25">
      <c r="A189" s="8" t="str">
        <f>Calculator!D184</f>
        <v/>
      </c>
      <c r="B189" s="8" t="str">
        <f>IF(Calculator!G184&gt;0,Calculator!G184,Calculator!H184)</f>
        <v/>
      </c>
      <c r="C189" s="8">
        <f>IF(Calculator!E184="Laundry machine, front-loading",Calculator!F184,0)</f>
        <v>0</v>
      </c>
      <c r="D189" s="14">
        <f t="shared" si="8"/>
        <v>1460</v>
      </c>
      <c r="E189" s="8">
        <f t="shared" si="9"/>
        <v>0</v>
      </c>
      <c r="G189" s="24" t="str">
        <f>IF(Calculator!G184&gt;0,Calculator!G184,Calculator!H184)</f>
        <v/>
      </c>
      <c r="H189" s="8">
        <f>IF(Calculator!E184="Laundry machine, top-loading",Calculator!F184,0)</f>
        <v>0</v>
      </c>
      <c r="I189" s="8">
        <f t="shared" si="10"/>
        <v>1460</v>
      </c>
      <c r="J189" s="8">
        <f t="shared" si="11"/>
        <v>0</v>
      </c>
    </row>
    <row r="190" spans="1:10" x14ac:dyDescent="0.25">
      <c r="A190" s="8" t="str">
        <f>Calculator!D185</f>
        <v/>
      </c>
      <c r="B190" s="8" t="str">
        <f>IF(Calculator!G185&gt;0,Calculator!G185,Calculator!H185)</f>
        <v/>
      </c>
      <c r="C190" s="8">
        <f>IF(Calculator!E185="Laundry machine, front-loading",Calculator!F185,0)</f>
        <v>0</v>
      </c>
      <c r="D190" s="14">
        <f t="shared" si="8"/>
        <v>1460</v>
      </c>
      <c r="E190" s="8">
        <f t="shared" si="9"/>
        <v>0</v>
      </c>
      <c r="G190" s="24" t="str">
        <f>IF(Calculator!G185&gt;0,Calculator!G185,Calculator!H185)</f>
        <v/>
      </c>
      <c r="H190" s="8">
        <f>IF(Calculator!E185="Laundry machine, top-loading",Calculator!F185,0)</f>
        <v>0</v>
      </c>
      <c r="I190" s="8">
        <f t="shared" si="10"/>
        <v>1460</v>
      </c>
      <c r="J190" s="8">
        <f t="shared" si="11"/>
        <v>0</v>
      </c>
    </row>
    <row r="191" spans="1:10" x14ac:dyDescent="0.25">
      <c r="A191" s="8" t="str">
        <f>Calculator!D186</f>
        <v/>
      </c>
      <c r="B191" s="8" t="str">
        <f>IF(Calculator!G186&gt;0,Calculator!G186,Calculator!H186)</f>
        <v/>
      </c>
      <c r="C191" s="8">
        <f>IF(Calculator!E186="Laundry machine, front-loading",Calculator!F186,0)</f>
        <v>0</v>
      </c>
      <c r="D191" s="14">
        <f t="shared" si="8"/>
        <v>1460</v>
      </c>
      <c r="E191" s="8">
        <f t="shared" si="9"/>
        <v>0</v>
      </c>
      <c r="G191" s="24" t="str">
        <f>IF(Calculator!G186&gt;0,Calculator!G186,Calculator!H186)</f>
        <v/>
      </c>
      <c r="H191" s="8">
        <f>IF(Calculator!E186="Laundry machine, top-loading",Calculator!F186,0)</f>
        <v>0</v>
      </c>
      <c r="I191" s="8">
        <f t="shared" si="10"/>
        <v>1460</v>
      </c>
      <c r="J191" s="8">
        <f t="shared" si="11"/>
        <v>0</v>
      </c>
    </row>
    <row r="192" spans="1:10" x14ac:dyDescent="0.25">
      <c r="A192" s="8" t="str">
        <f>Calculator!D187</f>
        <v/>
      </c>
      <c r="B192" s="8" t="str">
        <f>IF(Calculator!G187&gt;0,Calculator!G187,Calculator!H187)</f>
        <v/>
      </c>
      <c r="C192" s="8">
        <f>IF(Calculator!E187="Laundry machine, front-loading",Calculator!F187,0)</f>
        <v>0</v>
      </c>
      <c r="D192" s="14">
        <f t="shared" si="8"/>
        <v>1460</v>
      </c>
      <c r="E192" s="8">
        <f t="shared" si="9"/>
        <v>0</v>
      </c>
      <c r="G192" s="24" t="str">
        <f>IF(Calculator!G187&gt;0,Calculator!G187,Calculator!H187)</f>
        <v/>
      </c>
      <c r="H192" s="8">
        <f>IF(Calculator!E187="Laundry machine, top-loading",Calculator!F187,0)</f>
        <v>0</v>
      </c>
      <c r="I192" s="8">
        <f t="shared" si="10"/>
        <v>1460</v>
      </c>
      <c r="J192" s="8">
        <f t="shared" si="11"/>
        <v>0</v>
      </c>
    </row>
    <row r="193" spans="1:10" x14ac:dyDescent="0.25">
      <c r="A193" s="8" t="str">
        <f>Calculator!D188</f>
        <v/>
      </c>
      <c r="B193" s="8" t="str">
        <f>IF(Calculator!G188&gt;0,Calculator!G188,Calculator!H188)</f>
        <v/>
      </c>
      <c r="C193" s="8">
        <f>IF(Calculator!E188="Laundry machine, front-loading",Calculator!F188,0)</f>
        <v>0</v>
      </c>
      <c r="D193" s="14">
        <f t="shared" si="8"/>
        <v>1460</v>
      </c>
      <c r="E193" s="8">
        <f t="shared" si="9"/>
        <v>0</v>
      </c>
      <c r="G193" s="24" t="str">
        <f>IF(Calculator!G188&gt;0,Calculator!G188,Calculator!H188)</f>
        <v/>
      </c>
      <c r="H193" s="8">
        <f>IF(Calculator!E188="Laundry machine, top-loading",Calculator!F188,0)</f>
        <v>0</v>
      </c>
      <c r="I193" s="8">
        <f t="shared" si="10"/>
        <v>1460</v>
      </c>
      <c r="J193" s="8">
        <f t="shared" si="11"/>
        <v>0</v>
      </c>
    </row>
    <row r="194" spans="1:10" x14ac:dyDescent="0.25">
      <c r="A194" s="8" t="str">
        <f>Calculator!D189</f>
        <v/>
      </c>
      <c r="B194" s="8" t="str">
        <f>IF(Calculator!G189&gt;0,Calculator!G189,Calculator!H189)</f>
        <v/>
      </c>
      <c r="C194" s="8">
        <f>IF(Calculator!E189="Laundry machine, front-loading",Calculator!F189,0)</f>
        <v>0</v>
      </c>
      <c r="D194" s="14">
        <f t="shared" si="8"/>
        <v>1460</v>
      </c>
      <c r="E194" s="8">
        <f t="shared" si="9"/>
        <v>0</v>
      </c>
      <c r="G194" s="24" t="str">
        <f>IF(Calculator!G189&gt;0,Calculator!G189,Calculator!H189)</f>
        <v/>
      </c>
      <c r="H194" s="8">
        <f>IF(Calculator!E189="Laundry machine, top-loading",Calculator!F189,0)</f>
        <v>0</v>
      </c>
      <c r="I194" s="8">
        <f t="shared" si="10"/>
        <v>1460</v>
      </c>
      <c r="J194" s="8">
        <f t="shared" si="11"/>
        <v>0</v>
      </c>
    </row>
    <row r="195" spans="1:10" x14ac:dyDescent="0.25">
      <c r="A195" s="8" t="str">
        <f>Calculator!D190</f>
        <v/>
      </c>
      <c r="B195" s="8" t="str">
        <f>IF(Calculator!G190&gt;0,Calculator!G190,Calculator!H190)</f>
        <v/>
      </c>
      <c r="C195" s="8">
        <f>IF(Calculator!E190="Laundry machine, front-loading",Calculator!F190,0)</f>
        <v>0</v>
      </c>
      <c r="D195" s="14">
        <f t="shared" si="8"/>
        <v>1460</v>
      </c>
      <c r="E195" s="8">
        <f t="shared" si="9"/>
        <v>0</v>
      </c>
      <c r="G195" s="24" t="str">
        <f>IF(Calculator!G190&gt;0,Calculator!G190,Calculator!H190)</f>
        <v/>
      </c>
      <c r="H195" s="8">
        <f>IF(Calculator!E190="Laundry machine, top-loading",Calculator!F190,0)</f>
        <v>0</v>
      </c>
      <c r="I195" s="8">
        <f t="shared" si="10"/>
        <v>1460</v>
      </c>
      <c r="J195" s="8">
        <f t="shared" si="11"/>
        <v>0</v>
      </c>
    </row>
    <row r="196" spans="1:10" x14ac:dyDescent="0.25">
      <c r="A196" s="8" t="str">
        <f>Calculator!D191</f>
        <v/>
      </c>
      <c r="B196" s="8" t="str">
        <f>IF(Calculator!G191&gt;0,Calculator!G191,Calculator!H191)</f>
        <v/>
      </c>
      <c r="C196" s="8">
        <f>IF(Calculator!E191="Laundry machine, front-loading",Calculator!F191,0)</f>
        <v>0</v>
      </c>
      <c r="D196" s="14">
        <f t="shared" si="8"/>
        <v>1460</v>
      </c>
      <c r="E196" s="8">
        <f t="shared" si="9"/>
        <v>0</v>
      </c>
      <c r="G196" s="24" t="str">
        <f>IF(Calculator!G191&gt;0,Calculator!G191,Calculator!H191)</f>
        <v/>
      </c>
      <c r="H196" s="8">
        <f>IF(Calculator!E191="Laundry machine, top-loading",Calculator!F191,0)</f>
        <v>0</v>
      </c>
      <c r="I196" s="8">
        <f t="shared" si="10"/>
        <v>1460</v>
      </c>
      <c r="J196" s="8">
        <f t="shared" si="11"/>
        <v>0</v>
      </c>
    </row>
    <row r="197" spans="1:10" x14ac:dyDescent="0.25">
      <c r="A197" s="8" t="str">
        <f>Calculator!D192</f>
        <v/>
      </c>
      <c r="B197" s="8" t="str">
        <f>IF(Calculator!G192&gt;0,Calculator!G192,Calculator!H192)</f>
        <v/>
      </c>
      <c r="C197" s="8">
        <f>IF(Calculator!E192="Laundry machine, front-loading",Calculator!F192,0)</f>
        <v>0</v>
      </c>
      <c r="D197" s="14">
        <f t="shared" si="8"/>
        <v>1460</v>
      </c>
      <c r="E197" s="8">
        <f t="shared" si="9"/>
        <v>0</v>
      </c>
      <c r="G197" s="24" t="str">
        <f>IF(Calculator!G192&gt;0,Calculator!G192,Calculator!H192)</f>
        <v/>
      </c>
      <c r="H197" s="8">
        <f>IF(Calculator!E192="Laundry machine, top-loading",Calculator!F192,0)</f>
        <v>0</v>
      </c>
      <c r="I197" s="8">
        <f t="shared" si="10"/>
        <v>1460</v>
      </c>
      <c r="J197" s="8">
        <f t="shared" si="11"/>
        <v>0</v>
      </c>
    </row>
    <row r="198" spans="1:10" x14ac:dyDescent="0.25">
      <c r="A198" s="8" t="str">
        <f>Calculator!D193</f>
        <v/>
      </c>
      <c r="B198" s="8" t="str">
        <f>IF(Calculator!G193&gt;0,Calculator!G193,Calculator!H193)</f>
        <v/>
      </c>
      <c r="C198" s="8">
        <f>IF(Calculator!E193="Laundry machine, front-loading",Calculator!F193,0)</f>
        <v>0</v>
      </c>
      <c r="D198" s="14">
        <f t="shared" si="8"/>
        <v>1460</v>
      </c>
      <c r="E198" s="8">
        <f t="shared" si="9"/>
        <v>0</v>
      </c>
      <c r="G198" s="24" t="str">
        <f>IF(Calculator!G193&gt;0,Calculator!G193,Calculator!H193)</f>
        <v/>
      </c>
      <c r="H198" s="8">
        <f>IF(Calculator!E193="Laundry machine, top-loading",Calculator!F193,0)</f>
        <v>0</v>
      </c>
      <c r="I198" s="8">
        <f t="shared" si="10"/>
        <v>1460</v>
      </c>
      <c r="J198" s="8">
        <f t="shared" si="11"/>
        <v>0</v>
      </c>
    </row>
    <row r="199" spans="1:10" x14ac:dyDescent="0.25">
      <c r="A199" s="8" t="str">
        <f>Calculator!D194</f>
        <v/>
      </c>
      <c r="B199" s="8" t="str">
        <f>IF(Calculator!G194&gt;0,Calculator!G194,Calculator!H194)</f>
        <v/>
      </c>
      <c r="C199" s="8">
        <f>IF(Calculator!E194="Laundry machine, front-loading",Calculator!F194,0)</f>
        <v>0</v>
      </c>
      <c r="D199" s="14">
        <f t="shared" si="8"/>
        <v>1460</v>
      </c>
      <c r="E199" s="8">
        <f t="shared" si="9"/>
        <v>0</v>
      </c>
      <c r="G199" s="24" t="str">
        <f>IF(Calculator!G194&gt;0,Calculator!G194,Calculator!H194)</f>
        <v/>
      </c>
      <c r="H199" s="8">
        <f>IF(Calculator!E194="Laundry machine, top-loading",Calculator!F194,0)</f>
        <v>0</v>
      </c>
      <c r="I199" s="8">
        <f t="shared" si="10"/>
        <v>1460</v>
      </c>
      <c r="J199" s="8">
        <f t="shared" si="11"/>
        <v>0</v>
      </c>
    </row>
    <row r="200" spans="1:10" x14ac:dyDescent="0.25">
      <c r="A200" s="8" t="str">
        <f>Calculator!D195</f>
        <v/>
      </c>
      <c r="B200" s="8" t="str">
        <f>IF(Calculator!G195&gt;0,Calculator!G195,Calculator!H195)</f>
        <v/>
      </c>
      <c r="C200" s="8">
        <f>IF(Calculator!E195="Laundry machine, front-loading",Calculator!F195,0)</f>
        <v>0</v>
      </c>
      <c r="D200" s="14">
        <f t="shared" si="8"/>
        <v>1460</v>
      </c>
      <c r="E200" s="8">
        <f t="shared" si="9"/>
        <v>0</v>
      </c>
      <c r="G200" s="24" t="str">
        <f>IF(Calculator!G195&gt;0,Calculator!G195,Calculator!H195)</f>
        <v/>
      </c>
      <c r="H200" s="8">
        <f>IF(Calculator!E195="Laundry machine, top-loading",Calculator!F195,0)</f>
        <v>0</v>
      </c>
      <c r="I200" s="8">
        <f t="shared" si="10"/>
        <v>1460</v>
      </c>
      <c r="J200" s="8">
        <f t="shared" si="11"/>
        <v>0</v>
      </c>
    </row>
    <row r="201" spans="1:10" x14ac:dyDescent="0.25">
      <c r="A201" s="8" t="str">
        <f>Calculator!D196</f>
        <v/>
      </c>
      <c r="B201" s="8" t="str">
        <f>IF(Calculator!G196&gt;0,Calculator!G196,Calculator!H196)</f>
        <v/>
      </c>
      <c r="C201" s="8">
        <f>IF(Calculator!E196="Laundry machine, front-loading",Calculator!F196,0)</f>
        <v>0</v>
      </c>
      <c r="D201" s="14">
        <f t="shared" si="8"/>
        <v>1460</v>
      </c>
      <c r="E201" s="8">
        <f t="shared" si="9"/>
        <v>0</v>
      </c>
      <c r="G201" s="24" t="str">
        <f>IF(Calculator!G196&gt;0,Calculator!G196,Calculator!H196)</f>
        <v/>
      </c>
      <c r="H201" s="8">
        <f>IF(Calculator!E196="Laundry machine, top-loading",Calculator!F196,0)</f>
        <v>0</v>
      </c>
      <c r="I201" s="8">
        <f t="shared" si="10"/>
        <v>1460</v>
      </c>
      <c r="J201" s="8">
        <f t="shared" si="11"/>
        <v>0</v>
      </c>
    </row>
    <row r="202" spans="1:10" x14ac:dyDescent="0.25">
      <c r="A202" s="8" t="str">
        <f>Calculator!D197</f>
        <v/>
      </c>
      <c r="B202" s="8" t="str">
        <f>IF(Calculator!G197&gt;0,Calculator!G197,Calculator!H197)</f>
        <v/>
      </c>
      <c r="C202" s="8">
        <f>IF(Calculator!E197="Laundry machine, front-loading",Calculator!F197,0)</f>
        <v>0</v>
      </c>
      <c r="D202" s="14">
        <f t="shared" si="8"/>
        <v>1460</v>
      </c>
      <c r="E202" s="8">
        <f t="shared" si="9"/>
        <v>0</v>
      </c>
      <c r="G202" s="24" t="str">
        <f>IF(Calculator!G197&gt;0,Calculator!G197,Calculator!H197)</f>
        <v/>
      </c>
      <c r="H202" s="8">
        <f>IF(Calculator!E197="Laundry machine, top-loading",Calculator!F197,0)</f>
        <v>0</v>
      </c>
      <c r="I202" s="8">
        <f t="shared" si="10"/>
        <v>1460</v>
      </c>
      <c r="J202" s="8">
        <f t="shared" si="11"/>
        <v>0</v>
      </c>
    </row>
    <row r="203" spans="1:10" x14ac:dyDescent="0.25">
      <c r="A203" s="8" t="str">
        <f>Calculator!D198</f>
        <v/>
      </c>
      <c r="B203" s="8" t="str">
        <f>IF(Calculator!G198&gt;0,Calculator!G198,Calculator!H198)</f>
        <v/>
      </c>
      <c r="C203" s="8">
        <f>IF(Calculator!E198="Laundry machine, front-loading",Calculator!F198,0)</f>
        <v>0</v>
      </c>
      <c r="D203" s="14">
        <f t="shared" si="8"/>
        <v>1460</v>
      </c>
      <c r="E203" s="8">
        <f t="shared" si="9"/>
        <v>0</v>
      </c>
      <c r="G203" s="24" t="str">
        <f>IF(Calculator!G198&gt;0,Calculator!G198,Calculator!H198)</f>
        <v/>
      </c>
      <c r="H203" s="8">
        <f>IF(Calculator!E198="Laundry machine, top-loading",Calculator!F198,0)</f>
        <v>0</v>
      </c>
      <c r="I203" s="8">
        <f t="shared" si="10"/>
        <v>1460</v>
      </c>
      <c r="J203" s="8">
        <f t="shared" si="11"/>
        <v>0</v>
      </c>
    </row>
    <row r="204" spans="1:10" x14ac:dyDescent="0.25">
      <c r="A204" s="8" t="str">
        <f>Calculator!D199</f>
        <v/>
      </c>
      <c r="B204" s="8" t="str">
        <f>IF(Calculator!G199&gt;0,Calculator!G199,Calculator!H199)</f>
        <v/>
      </c>
      <c r="C204" s="8">
        <f>IF(Calculator!E199="Laundry machine, front-loading",Calculator!F199,0)</f>
        <v>0</v>
      </c>
      <c r="D204" s="14">
        <f t="shared" si="8"/>
        <v>1460</v>
      </c>
      <c r="E204" s="8">
        <f t="shared" si="9"/>
        <v>0</v>
      </c>
      <c r="G204" s="24" t="str">
        <f>IF(Calculator!G199&gt;0,Calculator!G199,Calculator!H199)</f>
        <v/>
      </c>
      <c r="H204" s="8">
        <f>IF(Calculator!E199="Laundry machine, top-loading",Calculator!F199,0)</f>
        <v>0</v>
      </c>
      <c r="I204" s="8">
        <f t="shared" si="10"/>
        <v>1460</v>
      </c>
      <c r="J204" s="8">
        <f t="shared" si="11"/>
        <v>0</v>
      </c>
    </row>
    <row r="205" spans="1:10" x14ac:dyDescent="0.25">
      <c r="A205" s="8" t="str">
        <f>Calculator!D200</f>
        <v/>
      </c>
      <c r="B205" s="8" t="str">
        <f>IF(Calculator!G200&gt;0,Calculator!G200,Calculator!H200)</f>
        <v/>
      </c>
      <c r="C205" s="8">
        <f>IF(Calculator!E200="Laundry machine, front-loading",Calculator!F200,0)</f>
        <v>0</v>
      </c>
      <c r="D205" s="14">
        <f t="shared" si="8"/>
        <v>1460</v>
      </c>
      <c r="E205" s="8">
        <f t="shared" si="9"/>
        <v>0</v>
      </c>
      <c r="G205" s="24" t="str">
        <f>IF(Calculator!G200&gt;0,Calculator!G200,Calculator!H200)</f>
        <v/>
      </c>
      <c r="H205" s="8">
        <f>IF(Calculator!E200="Laundry machine, top-loading",Calculator!F200,0)</f>
        <v>0</v>
      </c>
      <c r="I205" s="8">
        <f t="shared" si="10"/>
        <v>1460</v>
      </c>
      <c r="J205" s="8">
        <f t="shared" si="11"/>
        <v>0</v>
      </c>
    </row>
    <row r="206" spans="1:10" x14ac:dyDescent="0.25">
      <c r="A206" s="8" t="str">
        <f>Calculator!D201</f>
        <v/>
      </c>
      <c r="B206" s="8" t="str">
        <f>IF(Calculator!G201&gt;0,Calculator!G201,Calculator!H201)</f>
        <v/>
      </c>
      <c r="C206" s="8">
        <f>IF(Calculator!E201="Laundry machine, front-loading",Calculator!F201,0)</f>
        <v>0</v>
      </c>
      <c r="D206" s="14">
        <f t="shared" si="8"/>
        <v>1460</v>
      </c>
      <c r="E206" s="8">
        <f t="shared" si="9"/>
        <v>0</v>
      </c>
      <c r="G206" s="24" t="str">
        <f>IF(Calculator!G201&gt;0,Calculator!G201,Calculator!H201)</f>
        <v/>
      </c>
      <c r="H206" s="8">
        <f>IF(Calculator!E201="Laundry machine, top-loading",Calculator!F201,0)</f>
        <v>0</v>
      </c>
      <c r="I206" s="8">
        <f t="shared" si="10"/>
        <v>1460</v>
      </c>
      <c r="J206" s="8">
        <f t="shared" si="11"/>
        <v>0</v>
      </c>
    </row>
    <row r="207" spans="1:10" x14ac:dyDescent="0.25">
      <c r="A207" s="8" t="str">
        <f>Calculator!D202</f>
        <v/>
      </c>
      <c r="B207" s="8" t="str">
        <f>IF(Calculator!G202&gt;0,Calculator!G202,Calculator!H202)</f>
        <v/>
      </c>
      <c r="C207" s="8">
        <f>IF(Calculator!E202="Laundry machine, front-loading",Calculator!F202,0)</f>
        <v>0</v>
      </c>
      <c r="D207" s="14">
        <f t="shared" si="8"/>
        <v>1460</v>
      </c>
      <c r="E207" s="8">
        <f t="shared" si="9"/>
        <v>0</v>
      </c>
      <c r="G207" s="24" t="str">
        <f>IF(Calculator!G202&gt;0,Calculator!G202,Calculator!H202)</f>
        <v/>
      </c>
      <c r="H207" s="8">
        <f>IF(Calculator!E202="Laundry machine, top-loading",Calculator!F202,0)</f>
        <v>0</v>
      </c>
      <c r="I207" s="8">
        <f t="shared" si="10"/>
        <v>1460</v>
      </c>
      <c r="J207" s="8">
        <f t="shared" si="11"/>
        <v>0</v>
      </c>
    </row>
    <row r="208" spans="1:10" x14ac:dyDescent="0.25">
      <c r="A208" s="8" t="str">
        <f>Calculator!D203</f>
        <v/>
      </c>
      <c r="B208" s="8" t="str">
        <f>IF(Calculator!G203&gt;0,Calculator!G203,Calculator!H203)</f>
        <v/>
      </c>
      <c r="C208" s="8">
        <f>IF(Calculator!E203="Laundry machine, front-loading",Calculator!F203,0)</f>
        <v>0</v>
      </c>
      <c r="D208" s="14">
        <f t="shared" si="8"/>
        <v>1460</v>
      </c>
      <c r="E208" s="8">
        <f t="shared" si="9"/>
        <v>0</v>
      </c>
      <c r="G208" s="24" t="str">
        <f>IF(Calculator!G203&gt;0,Calculator!G203,Calculator!H203)</f>
        <v/>
      </c>
      <c r="H208" s="8">
        <f>IF(Calculator!E203="Laundry machine, top-loading",Calculator!F203,0)</f>
        <v>0</v>
      </c>
      <c r="I208" s="8">
        <f t="shared" si="10"/>
        <v>1460</v>
      </c>
      <c r="J208" s="8">
        <f t="shared" si="11"/>
        <v>0</v>
      </c>
    </row>
    <row r="209" spans="1:10" x14ac:dyDescent="0.25">
      <c r="A209" s="8" t="str">
        <f>Calculator!D204</f>
        <v/>
      </c>
      <c r="B209" s="8" t="str">
        <f>IF(Calculator!G204&gt;0,Calculator!G204,Calculator!H204)</f>
        <v/>
      </c>
      <c r="C209" s="8">
        <f>IF(Calculator!E204="Laundry machine, front-loading",Calculator!F204,0)</f>
        <v>0</v>
      </c>
      <c r="D209" s="14">
        <f t="shared" si="8"/>
        <v>1460</v>
      </c>
      <c r="E209" s="8">
        <f t="shared" si="9"/>
        <v>0</v>
      </c>
      <c r="G209" s="24" t="str">
        <f>IF(Calculator!G204&gt;0,Calculator!G204,Calculator!H204)</f>
        <v/>
      </c>
      <c r="H209" s="8">
        <f>IF(Calculator!E204="Laundry machine, top-loading",Calculator!F204,0)</f>
        <v>0</v>
      </c>
      <c r="I209" s="8">
        <f t="shared" si="10"/>
        <v>1460</v>
      </c>
      <c r="J209" s="8">
        <f t="shared" si="11"/>
        <v>0</v>
      </c>
    </row>
    <row r="210" spans="1:10" x14ac:dyDescent="0.25">
      <c r="A210" s="8" t="str">
        <f>Calculator!D205</f>
        <v/>
      </c>
      <c r="B210" s="8" t="str">
        <f>IF(Calculator!G205&gt;0,Calculator!G205,Calculator!H205)</f>
        <v/>
      </c>
      <c r="C210" s="8">
        <f>IF(Calculator!E205="Laundry machine, front-loading",Calculator!F205,0)</f>
        <v>0</v>
      </c>
      <c r="D210" s="14">
        <f t="shared" si="8"/>
        <v>1460</v>
      </c>
      <c r="E210" s="8">
        <f t="shared" si="9"/>
        <v>0</v>
      </c>
      <c r="G210" s="24" t="str">
        <f>IF(Calculator!G205&gt;0,Calculator!G205,Calculator!H205)</f>
        <v/>
      </c>
      <c r="H210" s="8">
        <f>IF(Calculator!E205="Laundry machine, top-loading",Calculator!F205,0)</f>
        <v>0</v>
      </c>
      <c r="I210" s="8">
        <f t="shared" si="10"/>
        <v>1460</v>
      </c>
      <c r="J210" s="8">
        <f t="shared" si="11"/>
        <v>0</v>
      </c>
    </row>
    <row r="211" spans="1:10" x14ac:dyDescent="0.25">
      <c r="A211" s="8" t="str">
        <f>Calculator!D206</f>
        <v/>
      </c>
      <c r="B211" s="8" t="str">
        <f>IF(Calculator!G206&gt;0,Calculator!G206,Calculator!H206)</f>
        <v/>
      </c>
      <c r="C211" s="8">
        <f>IF(Calculator!E206="Laundry machine, front-loading",Calculator!F206,0)</f>
        <v>0</v>
      </c>
      <c r="D211" s="14">
        <f t="shared" si="8"/>
        <v>1460</v>
      </c>
      <c r="E211" s="8">
        <f t="shared" si="9"/>
        <v>0</v>
      </c>
      <c r="G211" s="24" t="str">
        <f>IF(Calculator!G206&gt;0,Calculator!G206,Calculator!H206)</f>
        <v/>
      </c>
      <c r="H211" s="8">
        <f>IF(Calculator!E206="Laundry machine, top-loading",Calculator!F206,0)</f>
        <v>0</v>
      </c>
      <c r="I211" s="8">
        <f t="shared" si="10"/>
        <v>1460</v>
      </c>
      <c r="J211" s="8">
        <f t="shared" si="11"/>
        <v>0</v>
      </c>
    </row>
    <row r="212" spans="1:10" x14ac:dyDescent="0.25">
      <c r="A212" s="8" t="str">
        <f>Calculator!D207</f>
        <v/>
      </c>
      <c r="B212" s="8" t="str">
        <f>IF(Calculator!G207&gt;0,Calculator!G207,Calculator!H207)</f>
        <v/>
      </c>
      <c r="C212" s="8">
        <f>IF(Calculator!E207="Laundry machine, front-loading",Calculator!F207,0)</f>
        <v>0</v>
      </c>
      <c r="D212" s="14">
        <f t="shared" ref="D212:D220" si="12">$B$10*OP_DAYS</f>
        <v>1460</v>
      </c>
      <c r="E212" s="8">
        <f t="shared" ref="E212:E220" si="13">IFERROR(B212*C212*D212/GALPERM3,0)</f>
        <v>0</v>
      </c>
      <c r="G212" s="24" t="str">
        <f>IF(Calculator!G207&gt;0,Calculator!G207,Calculator!H207)</f>
        <v/>
      </c>
      <c r="H212" s="8">
        <f>IF(Calculator!E207="Laundry machine, top-loading",Calculator!F207,0)</f>
        <v>0</v>
      </c>
      <c r="I212" s="8">
        <f t="shared" ref="I212:I220" si="14">$B$10*OP_DAYS</f>
        <v>1460</v>
      </c>
      <c r="J212" s="8">
        <f t="shared" ref="J212:J220" si="15">IFERROR(G212*H212*I212/GALPERM3,0)</f>
        <v>0</v>
      </c>
    </row>
    <row r="213" spans="1:10" x14ac:dyDescent="0.25">
      <c r="A213" s="8" t="str">
        <f>Calculator!D208</f>
        <v/>
      </c>
      <c r="B213" s="8" t="str">
        <f>IF(Calculator!G208&gt;0,Calculator!G208,Calculator!H208)</f>
        <v/>
      </c>
      <c r="C213" s="8">
        <f>IF(Calculator!E208="Laundry machine, front-loading",Calculator!F208,0)</f>
        <v>0</v>
      </c>
      <c r="D213" s="14">
        <f t="shared" si="12"/>
        <v>1460</v>
      </c>
      <c r="E213" s="8">
        <f t="shared" si="13"/>
        <v>0</v>
      </c>
      <c r="G213" s="24" t="str">
        <f>IF(Calculator!G208&gt;0,Calculator!G208,Calculator!H208)</f>
        <v/>
      </c>
      <c r="H213" s="8">
        <f>IF(Calculator!E208="Laundry machine, top-loading",Calculator!F208,0)</f>
        <v>0</v>
      </c>
      <c r="I213" s="8">
        <f t="shared" si="14"/>
        <v>1460</v>
      </c>
      <c r="J213" s="8">
        <f t="shared" si="15"/>
        <v>0</v>
      </c>
    </row>
    <row r="214" spans="1:10" x14ac:dyDescent="0.25">
      <c r="A214" s="8" t="str">
        <f>Calculator!D209</f>
        <v/>
      </c>
      <c r="B214" s="8" t="str">
        <f>IF(Calculator!G209&gt;0,Calculator!G209,Calculator!H209)</f>
        <v/>
      </c>
      <c r="C214" s="8">
        <f>IF(Calculator!E209="Laundry machine, front-loading",Calculator!F209,0)</f>
        <v>0</v>
      </c>
      <c r="D214" s="14">
        <f t="shared" si="12"/>
        <v>1460</v>
      </c>
      <c r="E214" s="8">
        <f t="shared" si="13"/>
        <v>0</v>
      </c>
      <c r="G214" s="24" t="str">
        <f>IF(Calculator!G209&gt;0,Calculator!G209,Calculator!H209)</f>
        <v/>
      </c>
      <c r="H214" s="8">
        <f>IF(Calculator!E209="Laundry machine, top-loading",Calculator!F209,0)</f>
        <v>0</v>
      </c>
      <c r="I214" s="8">
        <f t="shared" si="14"/>
        <v>1460</v>
      </c>
      <c r="J214" s="8">
        <f t="shared" si="15"/>
        <v>0</v>
      </c>
    </row>
    <row r="215" spans="1:10" x14ac:dyDescent="0.25">
      <c r="A215" s="8" t="str">
        <f>Calculator!D210</f>
        <v/>
      </c>
      <c r="B215" s="8" t="str">
        <f>IF(Calculator!G210&gt;0,Calculator!G210,Calculator!H210)</f>
        <v/>
      </c>
      <c r="C215" s="8">
        <f>IF(Calculator!E210="Laundry machine, front-loading",Calculator!F210,0)</f>
        <v>0</v>
      </c>
      <c r="D215" s="14">
        <f t="shared" si="12"/>
        <v>1460</v>
      </c>
      <c r="E215" s="8">
        <f t="shared" si="13"/>
        <v>0</v>
      </c>
      <c r="G215" s="24" t="str">
        <f>IF(Calculator!G210&gt;0,Calculator!G210,Calculator!H210)</f>
        <v/>
      </c>
      <c r="H215" s="8">
        <f>IF(Calculator!E210="Laundry machine, top-loading",Calculator!F210,0)</f>
        <v>0</v>
      </c>
      <c r="I215" s="8">
        <f t="shared" si="14"/>
        <v>1460</v>
      </c>
      <c r="J215" s="8">
        <f t="shared" si="15"/>
        <v>0</v>
      </c>
    </row>
    <row r="216" spans="1:10" x14ac:dyDescent="0.25">
      <c r="A216" s="8" t="str">
        <f>Calculator!D211</f>
        <v/>
      </c>
      <c r="B216" s="8" t="str">
        <f>IF(Calculator!G211&gt;0,Calculator!G211,Calculator!H211)</f>
        <v/>
      </c>
      <c r="C216" s="8">
        <f>IF(Calculator!E211="Laundry machine, front-loading",Calculator!F211,0)</f>
        <v>0</v>
      </c>
      <c r="D216" s="14">
        <f t="shared" si="12"/>
        <v>1460</v>
      </c>
      <c r="E216" s="8">
        <f t="shared" si="13"/>
        <v>0</v>
      </c>
      <c r="G216" s="24" t="str">
        <f>IF(Calculator!G211&gt;0,Calculator!G211,Calculator!H211)</f>
        <v/>
      </c>
      <c r="H216" s="8">
        <f>IF(Calculator!E211="Laundry machine, top-loading",Calculator!F211,0)</f>
        <v>0</v>
      </c>
      <c r="I216" s="8">
        <f t="shared" si="14"/>
        <v>1460</v>
      </c>
      <c r="J216" s="8">
        <f t="shared" si="15"/>
        <v>0</v>
      </c>
    </row>
    <row r="217" spans="1:10" x14ac:dyDescent="0.25">
      <c r="A217" s="8" t="str">
        <f>Calculator!D212</f>
        <v/>
      </c>
      <c r="B217" s="8" t="str">
        <f>IF(Calculator!G212&gt;0,Calculator!G212,Calculator!H212)</f>
        <v/>
      </c>
      <c r="C217" s="8">
        <f>IF(Calculator!E212="Laundry machine, front-loading",Calculator!F212,0)</f>
        <v>0</v>
      </c>
      <c r="D217" s="14">
        <f t="shared" si="12"/>
        <v>1460</v>
      </c>
      <c r="E217" s="8">
        <f t="shared" si="13"/>
        <v>0</v>
      </c>
      <c r="G217" s="24" t="str">
        <f>IF(Calculator!G212&gt;0,Calculator!G212,Calculator!H212)</f>
        <v/>
      </c>
      <c r="H217" s="8">
        <f>IF(Calculator!E212="Laundry machine, top-loading",Calculator!F212,0)</f>
        <v>0</v>
      </c>
      <c r="I217" s="8">
        <f t="shared" si="14"/>
        <v>1460</v>
      </c>
      <c r="J217" s="8">
        <f t="shared" si="15"/>
        <v>0</v>
      </c>
    </row>
    <row r="218" spans="1:10" x14ac:dyDescent="0.25">
      <c r="A218" s="8" t="str">
        <f>Calculator!D213</f>
        <v/>
      </c>
      <c r="B218" s="8" t="str">
        <f>IF(Calculator!G213&gt;0,Calculator!G213,Calculator!H213)</f>
        <v/>
      </c>
      <c r="C218" s="8">
        <f>IF(Calculator!E213="Laundry machine, front-loading",Calculator!F213,0)</f>
        <v>0</v>
      </c>
      <c r="D218" s="14">
        <f t="shared" si="12"/>
        <v>1460</v>
      </c>
      <c r="E218" s="8">
        <f t="shared" si="13"/>
        <v>0</v>
      </c>
      <c r="G218" s="24" t="str">
        <f>IF(Calculator!G213&gt;0,Calculator!G213,Calculator!H213)</f>
        <v/>
      </c>
      <c r="H218" s="8">
        <f>IF(Calculator!E213="Laundry machine, top-loading",Calculator!F213,0)</f>
        <v>0</v>
      </c>
      <c r="I218" s="8">
        <f t="shared" si="14"/>
        <v>1460</v>
      </c>
      <c r="J218" s="8">
        <f t="shared" si="15"/>
        <v>0</v>
      </c>
    </row>
    <row r="219" spans="1:10" x14ac:dyDescent="0.25">
      <c r="A219" s="8" t="str">
        <f>Calculator!D214</f>
        <v/>
      </c>
      <c r="B219" s="8" t="str">
        <f>IF(Calculator!G214&gt;0,Calculator!G214,Calculator!H214)</f>
        <v/>
      </c>
      <c r="C219" s="8">
        <f>IF(Calculator!E214="Laundry machine, front-loading",Calculator!F214,0)</f>
        <v>0</v>
      </c>
      <c r="D219" s="14">
        <f t="shared" si="12"/>
        <v>1460</v>
      </c>
      <c r="E219" s="8">
        <f t="shared" si="13"/>
        <v>0</v>
      </c>
      <c r="G219" s="24" t="str">
        <f>IF(Calculator!G214&gt;0,Calculator!G214,Calculator!H214)</f>
        <v/>
      </c>
      <c r="H219" s="8">
        <f>IF(Calculator!E214="Laundry machine, top-loading",Calculator!F214,0)</f>
        <v>0</v>
      </c>
      <c r="I219" s="8">
        <f t="shared" si="14"/>
        <v>1460</v>
      </c>
      <c r="J219" s="8">
        <f t="shared" si="15"/>
        <v>0</v>
      </c>
    </row>
    <row r="220" spans="1:10" x14ac:dyDescent="0.25">
      <c r="A220" s="8" t="str">
        <f>Calculator!D215</f>
        <v/>
      </c>
      <c r="B220" s="8" t="str">
        <f>IF(Calculator!G215&gt;0,Calculator!G215,Calculator!H215)</f>
        <v/>
      </c>
      <c r="C220" s="8">
        <f>IF(Calculator!E215="Laundry machine, front-loading",Calculator!F215,0)</f>
        <v>0</v>
      </c>
      <c r="D220" s="14">
        <f t="shared" si="12"/>
        <v>1460</v>
      </c>
      <c r="E220" s="8">
        <f t="shared" si="13"/>
        <v>0</v>
      </c>
      <c r="G220" s="24" t="str">
        <f>IF(Calculator!G215&gt;0,Calculator!G215,Calculator!H215)</f>
        <v/>
      </c>
      <c r="H220" s="8">
        <f>IF(Calculator!E215="Laundry machine, top-loading",Calculator!F215,0)</f>
        <v>0</v>
      </c>
      <c r="I220" s="8">
        <f t="shared" si="14"/>
        <v>1460</v>
      </c>
      <c r="J220" s="8">
        <f t="shared" si="15"/>
        <v>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9162D9-664E-4A54-B0A7-55A2517FE7C1}">
  <sheetPr>
    <tabColor rgb="FF005588"/>
  </sheetPr>
  <dimension ref="A1:G217"/>
  <sheetViews>
    <sheetView workbookViewId="0">
      <selection activeCell="A21" sqref="A21"/>
    </sheetView>
  </sheetViews>
  <sheetFormatPr defaultRowHeight="15" x14ac:dyDescent="0.25"/>
  <cols>
    <col min="1" max="1" width="64.28515625" style="5" bestFit="1" customWidth="1"/>
    <col min="2" max="2" width="16.5703125" style="5" bestFit="1" customWidth="1"/>
    <col min="3" max="3" width="28.7109375" style="5" bestFit="1" customWidth="1"/>
    <col min="4" max="4" width="9.42578125" style="5" customWidth="1"/>
    <col min="5" max="5" width="34" style="5" bestFit="1" customWidth="1"/>
    <col min="6" max="6" width="24.7109375" style="5" bestFit="1" customWidth="1"/>
    <col min="7" max="7" width="31" style="5" bestFit="1" customWidth="1"/>
    <col min="8" max="16384" width="9.140625" style="5"/>
  </cols>
  <sheetData>
    <row r="1" spans="1:7" s="6" customFormat="1" ht="28.5" x14ac:dyDescent="0.45">
      <c r="A1" s="4" t="s">
        <v>6</v>
      </c>
    </row>
    <row r="2" spans="1:7" ht="16.5" x14ac:dyDescent="0.25">
      <c r="A2" s="8" t="s">
        <v>89</v>
      </c>
      <c r="B2" s="9">
        <f>SUM(F17:F217)</f>
        <v>0</v>
      </c>
    </row>
    <row r="3" spans="1:7" ht="16.5" x14ac:dyDescent="0.25">
      <c r="A3" s="8" t="s">
        <v>90</v>
      </c>
      <c r="B3" s="9">
        <f>SUM(G17:G217)</f>
        <v>0</v>
      </c>
    </row>
    <row r="5" spans="1:7" s="6" customFormat="1" ht="21" x14ac:dyDescent="0.35">
      <c r="A5" s="10" t="s">
        <v>130</v>
      </c>
    </row>
    <row r="6" spans="1:7" s="6" customFormat="1" ht="16.5" x14ac:dyDescent="0.3">
      <c r="A6" s="3" t="s">
        <v>135</v>
      </c>
      <c r="B6" s="3" t="s">
        <v>134</v>
      </c>
      <c r="C6" s="3" t="s">
        <v>2</v>
      </c>
      <c r="D6" s="3" t="s">
        <v>133</v>
      </c>
    </row>
    <row r="7" spans="1:7" x14ac:dyDescent="0.25">
      <c r="A7" s="8" t="s">
        <v>230</v>
      </c>
      <c r="B7" s="8">
        <v>2.5</v>
      </c>
      <c r="C7" s="8" t="s">
        <v>30</v>
      </c>
      <c r="D7" s="8" t="s">
        <v>31</v>
      </c>
    </row>
    <row r="8" spans="1:7" x14ac:dyDescent="0.25">
      <c r="A8" s="8" t="s">
        <v>231</v>
      </c>
      <c r="B8" s="8">
        <v>2</v>
      </c>
      <c r="C8" s="8" t="s">
        <v>30</v>
      </c>
      <c r="D8" s="8" t="s">
        <v>56</v>
      </c>
    </row>
    <row r="9" spans="1:7" x14ac:dyDescent="0.25">
      <c r="A9" s="8" t="s">
        <v>57</v>
      </c>
      <c r="B9" s="8">
        <v>8.1999999999999993</v>
      </c>
      <c r="C9" s="8" t="s">
        <v>34</v>
      </c>
      <c r="D9" s="8" t="s">
        <v>58</v>
      </c>
    </row>
    <row r="10" spans="1:7" x14ac:dyDescent="0.25">
      <c r="A10" s="8" t="s">
        <v>59</v>
      </c>
      <c r="B10" s="8">
        <v>1</v>
      </c>
      <c r="C10" s="8" t="s">
        <v>60</v>
      </c>
      <c r="D10" s="8" t="s">
        <v>61</v>
      </c>
    </row>
    <row r="11" spans="1:7" x14ac:dyDescent="0.25">
      <c r="A11" s="8" t="s">
        <v>62</v>
      </c>
      <c r="B11" s="8">
        <v>0.1</v>
      </c>
      <c r="C11" s="8" t="s">
        <v>37</v>
      </c>
      <c r="D11" s="8" t="s">
        <v>38</v>
      </c>
    </row>
    <row r="12" spans="1:7" x14ac:dyDescent="0.25">
      <c r="A12" s="8" t="s">
        <v>57</v>
      </c>
      <c r="B12" s="8">
        <v>5</v>
      </c>
      <c r="C12" s="8" t="s">
        <v>34</v>
      </c>
      <c r="D12" s="8" t="s">
        <v>38</v>
      </c>
    </row>
    <row r="13" spans="1:7" x14ac:dyDescent="0.25">
      <c r="A13" s="8" t="s">
        <v>104</v>
      </c>
      <c r="B13" s="8">
        <f>SUMIF(Calculator!E15:E215,"Showerhead",Calculator!F15:F215)</f>
        <v>0</v>
      </c>
      <c r="C13" s="8" t="s">
        <v>103</v>
      </c>
      <c r="D13" s="8" t="s">
        <v>226</v>
      </c>
    </row>
    <row r="15" spans="1:7" s="6" customFormat="1" ht="21" x14ac:dyDescent="0.35">
      <c r="A15" s="10" t="s">
        <v>131</v>
      </c>
    </row>
    <row r="16" spans="1:7" s="6" customFormat="1" ht="18" x14ac:dyDescent="0.3">
      <c r="A16" s="3" t="s">
        <v>132</v>
      </c>
      <c r="B16" s="3" t="s">
        <v>25</v>
      </c>
      <c r="C16" s="3" t="s">
        <v>29</v>
      </c>
      <c r="D16" s="3" t="s">
        <v>3</v>
      </c>
      <c r="E16" s="3" t="s">
        <v>102</v>
      </c>
      <c r="F16" s="3" t="s">
        <v>140</v>
      </c>
      <c r="G16" s="3" t="s">
        <v>139</v>
      </c>
    </row>
    <row r="17" spans="1:7" x14ac:dyDescent="0.25">
      <c r="A17" s="8">
        <f>Calculator!D15</f>
        <v>1</v>
      </c>
      <c r="B17" s="8" t="str">
        <f>IF(Calculator!G15&gt;0,Calculator!G15,Calculator!H15)</f>
        <v/>
      </c>
      <c r="C17" s="8">
        <f t="shared" ref="C17:C80" si="0">$B$8</f>
        <v>2</v>
      </c>
      <c r="D17" s="8">
        <f>IF(Calculator!E15="Showerhead",Calculator!F15,0)</f>
        <v>0</v>
      </c>
      <c r="E17" s="8">
        <f t="shared" ref="E17:E80" si="1">IFERROR((NO_EMP*$B$11*$B$9*OP_DAYS)/$B$13,0)</f>
        <v>0</v>
      </c>
      <c r="F17" s="8">
        <f t="shared" ref="F17:F80" si="2">IFERROR(D17*E17*B17/GALPERM3,0)</f>
        <v>0</v>
      </c>
      <c r="G17" s="8">
        <f t="shared" ref="G17:G80" si="3">C17*D17*E17/GALPERM3</f>
        <v>0</v>
      </c>
    </row>
    <row r="18" spans="1:7" x14ac:dyDescent="0.25">
      <c r="A18" s="8" t="str">
        <f>Calculator!D16</f>
        <v/>
      </c>
      <c r="B18" s="8" t="str">
        <f>IF(Calculator!G16&gt;0,Calculator!G16,Calculator!H16)</f>
        <v/>
      </c>
      <c r="C18" s="8">
        <f t="shared" si="0"/>
        <v>2</v>
      </c>
      <c r="D18" s="8">
        <f>IF(Calculator!E16="Showerhead",Calculator!F16,0)</f>
        <v>0</v>
      </c>
      <c r="E18" s="8">
        <f t="shared" si="1"/>
        <v>0</v>
      </c>
      <c r="F18" s="8">
        <f t="shared" si="2"/>
        <v>0</v>
      </c>
      <c r="G18" s="8">
        <f t="shared" si="3"/>
        <v>0</v>
      </c>
    </row>
    <row r="19" spans="1:7" x14ac:dyDescent="0.25">
      <c r="A19" s="8" t="str">
        <f>Calculator!D17</f>
        <v/>
      </c>
      <c r="B19" s="8" t="str">
        <f>IF(Calculator!G17&gt;0,Calculator!G17,Calculator!H17)</f>
        <v/>
      </c>
      <c r="C19" s="8">
        <f t="shared" si="0"/>
        <v>2</v>
      </c>
      <c r="D19" s="8">
        <f>IF(Calculator!E17="Showerhead",Calculator!F17,0)</f>
        <v>0</v>
      </c>
      <c r="E19" s="8">
        <f t="shared" si="1"/>
        <v>0</v>
      </c>
      <c r="F19" s="8">
        <f t="shared" si="2"/>
        <v>0</v>
      </c>
      <c r="G19" s="8">
        <f t="shared" si="3"/>
        <v>0</v>
      </c>
    </row>
    <row r="20" spans="1:7" x14ac:dyDescent="0.25">
      <c r="A20" s="8" t="str">
        <f>Calculator!D18</f>
        <v/>
      </c>
      <c r="B20" s="8" t="str">
        <f>IF(Calculator!G18&gt;0,Calculator!G18,Calculator!H18)</f>
        <v/>
      </c>
      <c r="C20" s="8">
        <f t="shared" si="0"/>
        <v>2</v>
      </c>
      <c r="D20" s="8">
        <f>IF(Calculator!E18="Showerhead",Calculator!F18,0)</f>
        <v>0</v>
      </c>
      <c r="E20" s="8">
        <f t="shared" si="1"/>
        <v>0</v>
      </c>
      <c r="F20" s="8">
        <f t="shared" si="2"/>
        <v>0</v>
      </c>
      <c r="G20" s="8">
        <f t="shared" si="3"/>
        <v>0</v>
      </c>
    </row>
    <row r="21" spans="1:7" x14ac:dyDescent="0.25">
      <c r="A21" s="8" t="str">
        <f>Calculator!D19</f>
        <v/>
      </c>
      <c r="B21" s="8" t="str">
        <f>IF(Calculator!G19&gt;0,Calculator!G19,Calculator!H19)</f>
        <v/>
      </c>
      <c r="C21" s="8">
        <f t="shared" si="0"/>
        <v>2</v>
      </c>
      <c r="D21" s="8">
        <f>IF(Calculator!E19="Showerhead",Calculator!F19,0)</f>
        <v>0</v>
      </c>
      <c r="E21" s="8">
        <f t="shared" si="1"/>
        <v>0</v>
      </c>
      <c r="F21" s="8">
        <f t="shared" si="2"/>
        <v>0</v>
      </c>
      <c r="G21" s="8">
        <f t="shared" si="3"/>
        <v>0</v>
      </c>
    </row>
    <row r="22" spans="1:7" x14ac:dyDescent="0.25">
      <c r="A22" s="8" t="str">
        <f>Calculator!D20</f>
        <v/>
      </c>
      <c r="B22" s="8" t="str">
        <f>IF(Calculator!G20&gt;0,Calculator!G20,Calculator!H20)</f>
        <v/>
      </c>
      <c r="C22" s="8">
        <f t="shared" si="0"/>
        <v>2</v>
      </c>
      <c r="D22" s="8">
        <f>IF(Calculator!E20="Showerhead",Calculator!F20,0)</f>
        <v>0</v>
      </c>
      <c r="E22" s="8">
        <f t="shared" si="1"/>
        <v>0</v>
      </c>
      <c r="F22" s="8">
        <f t="shared" si="2"/>
        <v>0</v>
      </c>
      <c r="G22" s="8">
        <f t="shared" si="3"/>
        <v>0</v>
      </c>
    </row>
    <row r="23" spans="1:7" x14ac:dyDescent="0.25">
      <c r="A23" s="8" t="str">
        <f>Calculator!D21</f>
        <v/>
      </c>
      <c r="B23" s="8" t="str">
        <f>IF(Calculator!G21&gt;0,Calculator!G21,Calculator!H21)</f>
        <v/>
      </c>
      <c r="C23" s="8">
        <f t="shared" si="0"/>
        <v>2</v>
      </c>
      <c r="D23" s="8">
        <f>IF(Calculator!E21="Showerhead",Calculator!F21,0)</f>
        <v>0</v>
      </c>
      <c r="E23" s="8">
        <f t="shared" si="1"/>
        <v>0</v>
      </c>
      <c r="F23" s="8">
        <f t="shared" si="2"/>
        <v>0</v>
      </c>
      <c r="G23" s="8">
        <f t="shared" si="3"/>
        <v>0</v>
      </c>
    </row>
    <row r="24" spans="1:7" x14ac:dyDescent="0.25">
      <c r="A24" s="8" t="str">
        <f>Calculator!D22</f>
        <v/>
      </c>
      <c r="B24" s="8" t="str">
        <f>IF(Calculator!G22&gt;0,Calculator!G22,Calculator!H22)</f>
        <v/>
      </c>
      <c r="C24" s="8">
        <f t="shared" si="0"/>
        <v>2</v>
      </c>
      <c r="D24" s="8">
        <f>IF(Calculator!E22="Showerhead",Calculator!F22,0)</f>
        <v>0</v>
      </c>
      <c r="E24" s="8">
        <f t="shared" si="1"/>
        <v>0</v>
      </c>
      <c r="F24" s="8">
        <f t="shared" si="2"/>
        <v>0</v>
      </c>
      <c r="G24" s="8">
        <f t="shared" si="3"/>
        <v>0</v>
      </c>
    </row>
    <row r="25" spans="1:7" x14ac:dyDescent="0.25">
      <c r="A25" s="8" t="str">
        <f>Calculator!D23</f>
        <v/>
      </c>
      <c r="B25" s="8" t="str">
        <f>IF(Calculator!G23&gt;0,Calculator!G23,Calculator!H23)</f>
        <v/>
      </c>
      <c r="C25" s="8">
        <f t="shared" si="0"/>
        <v>2</v>
      </c>
      <c r="D25" s="8">
        <f>IF(Calculator!E23="Showerhead",Calculator!F23,0)</f>
        <v>0</v>
      </c>
      <c r="E25" s="8">
        <f t="shared" si="1"/>
        <v>0</v>
      </c>
      <c r="F25" s="8">
        <f t="shared" si="2"/>
        <v>0</v>
      </c>
      <c r="G25" s="8">
        <f t="shared" si="3"/>
        <v>0</v>
      </c>
    </row>
    <row r="26" spans="1:7" x14ac:dyDescent="0.25">
      <c r="A26" s="8" t="str">
        <f>Calculator!D24</f>
        <v/>
      </c>
      <c r="B26" s="8" t="str">
        <f>IF(Calculator!G24&gt;0,Calculator!G24,Calculator!H24)</f>
        <v/>
      </c>
      <c r="C26" s="8">
        <f t="shared" si="0"/>
        <v>2</v>
      </c>
      <c r="D26" s="8">
        <f>IF(Calculator!E24="Showerhead",Calculator!F24,0)</f>
        <v>0</v>
      </c>
      <c r="E26" s="8">
        <f t="shared" si="1"/>
        <v>0</v>
      </c>
      <c r="F26" s="8">
        <f t="shared" si="2"/>
        <v>0</v>
      </c>
      <c r="G26" s="8">
        <f t="shared" si="3"/>
        <v>0</v>
      </c>
    </row>
    <row r="27" spans="1:7" x14ac:dyDescent="0.25">
      <c r="A27" s="8" t="str">
        <f>Calculator!D25</f>
        <v/>
      </c>
      <c r="B27" s="8" t="str">
        <f>IF(Calculator!G25&gt;0,Calculator!G25,Calculator!H25)</f>
        <v/>
      </c>
      <c r="C27" s="8">
        <f t="shared" si="0"/>
        <v>2</v>
      </c>
      <c r="D27" s="8">
        <f>IF(Calculator!E25="Showerhead",Calculator!F25,0)</f>
        <v>0</v>
      </c>
      <c r="E27" s="8">
        <f t="shared" si="1"/>
        <v>0</v>
      </c>
      <c r="F27" s="8">
        <f t="shared" si="2"/>
        <v>0</v>
      </c>
      <c r="G27" s="8">
        <f t="shared" si="3"/>
        <v>0</v>
      </c>
    </row>
    <row r="28" spans="1:7" x14ac:dyDescent="0.25">
      <c r="A28" s="8" t="str">
        <f>Calculator!D26</f>
        <v/>
      </c>
      <c r="B28" s="8" t="str">
        <f>IF(Calculator!G26&gt;0,Calculator!G26,Calculator!H26)</f>
        <v/>
      </c>
      <c r="C28" s="8">
        <f t="shared" si="0"/>
        <v>2</v>
      </c>
      <c r="D28" s="8">
        <f>IF(Calculator!E26="Showerhead",Calculator!F26,0)</f>
        <v>0</v>
      </c>
      <c r="E28" s="8">
        <f t="shared" si="1"/>
        <v>0</v>
      </c>
      <c r="F28" s="8">
        <f t="shared" si="2"/>
        <v>0</v>
      </c>
      <c r="G28" s="8">
        <f t="shared" si="3"/>
        <v>0</v>
      </c>
    </row>
    <row r="29" spans="1:7" x14ac:dyDescent="0.25">
      <c r="A29" s="8" t="str">
        <f>Calculator!D27</f>
        <v/>
      </c>
      <c r="B29" s="8" t="str">
        <f>IF(Calculator!G27&gt;0,Calculator!G27,Calculator!H27)</f>
        <v/>
      </c>
      <c r="C29" s="8">
        <f t="shared" si="0"/>
        <v>2</v>
      </c>
      <c r="D29" s="8">
        <f>IF(Calculator!E27="Showerhead",Calculator!F27,0)</f>
        <v>0</v>
      </c>
      <c r="E29" s="8">
        <f t="shared" si="1"/>
        <v>0</v>
      </c>
      <c r="F29" s="8">
        <f t="shared" si="2"/>
        <v>0</v>
      </c>
      <c r="G29" s="8">
        <f t="shared" si="3"/>
        <v>0</v>
      </c>
    </row>
    <row r="30" spans="1:7" x14ac:dyDescent="0.25">
      <c r="A30" s="8" t="str">
        <f>Calculator!D28</f>
        <v/>
      </c>
      <c r="B30" s="8" t="str">
        <f>IF(Calculator!G28&gt;0,Calculator!G28,Calculator!H28)</f>
        <v/>
      </c>
      <c r="C30" s="8">
        <f t="shared" si="0"/>
        <v>2</v>
      </c>
      <c r="D30" s="8">
        <f>IF(Calculator!E28="Showerhead",Calculator!F28,0)</f>
        <v>0</v>
      </c>
      <c r="E30" s="8">
        <f t="shared" si="1"/>
        <v>0</v>
      </c>
      <c r="F30" s="8">
        <f t="shared" si="2"/>
        <v>0</v>
      </c>
      <c r="G30" s="8">
        <f t="shared" si="3"/>
        <v>0</v>
      </c>
    </row>
    <row r="31" spans="1:7" x14ac:dyDescent="0.25">
      <c r="A31" s="8" t="str">
        <f>Calculator!D29</f>
        <v/>
      </c>
      <c r="B31" s="8" t="str">
        <f>IF(Calculator!G29&gt;0,Calculator!G29,Calculator!H29)</f>
        <v/>
      </c>
      <c r="C31" s="8">
        <f t="shared" si="0"/>
        <v>2</v>
      </c>
      <c r="D31" s="8">
        <f>IF(Calculator!E29="Showerhead",Calculator!F29,0)</f>
        <v>0</v>
      </c>
      <c r="E31" s="8">
        <f t="shared" si="1"/>
        <v>0</v>
      </c>
      <c r="F31" s="8">
        <f t="shared" si="2"/>
        <v>0</v>
      </c>
      <c r="G31" s="8">
        <f t="shared" si="3"/>
        <v>0</v>
      </c>
    </row>
    <row r="32" spans="1:7" x14ac:dyDescent="0.25">
      <c r="A32" s="8" t="str">
        <f>Calculator!D30</f>
        <v/>
      </c>
      <c r="B32" s="8" t="str">
        <f>IF(Calculator!G30&gt;0,Calculator!G30,Calculator!H30)</f>
        <v/>
      </c>
      <c r="C32" s="8">
        <f t="shared" si="0"/>
        <v>2</v>
      </c>
      <c r="D32" s="8">
        <f>IF(Calculator!E30="Showerhead",Calculator!F30,0)</f>
        <v>0</v>
      </c>
      <c r="E32" s="8">
        <f t="shared" si="1"/>
        <v>0</v>
      </c>
      <c r="F32" s="8">
        <f t="shared" si="2"/>
        <v>0</v>
      </c>
      <c r="G32" s="8">
        <f t="shared" si="3"/>
        <v>0</v>
      </c>
    </row>
    <row r="33" spans="1:7" x14ac:dyDescent="0.25">
      <c r="A33" s="8" t="str">
        <f>Calculator!D31</f>
        <v/>
      </c>
      <c r="B33" s="8" t="str">
        <f>IF(Calculator!G31&gt;0,Calculator!G31,Calculator!H31)</f>
        <v/>
      </c>
      <c r="C33" s="8">
        <f t="shared" si="0"/>
        <v>2</v>
      </c>
      <c r="D33" s="8">
        <f>IF(Calculator!E31="Showerhead",Calculator!F31,0)</f>
        <v>0</v>
      </c>
      <c r="E33" s="8">
        <f t="shared" si="1"/>
        <v>0</v>
      </c>
      <c r="F33" s="8">
        <f t="shared" si="2"/>
        <v>0</v>
      </c>
      <c r="G33" s="8">
        <f t="shared" si="3"/>
        <v>0</v>
      </c>
    </row>
    <row r="34" spans="1:7" x14ac:dyDescent="0.25">
      <c r="A34" s="8" t="str">
        <f>Calculator!D32</f>
        <v/>
      </c>
      <c r="B34" s="8" t="str">
        <f>IF(Calculator!G32&gt;0,Calculator!G32,Calculator!H32)</f>
        <v/>
      </c>
      <c r="C34" s="8">
        <f t="shared" si="0"/>
        <v>2</v>
      </c>
      <c r="D34" s="8">
        <f>IF(Calculator!E32="Showerhead",Calculator!F32,0)</f>
        <v>0</v>
      </c>
      <c r="E34" s="8">
        <f t="shared" si="1"/>
        <v>0</v>
      </c>
      <c r="F34" s="8">
        <f t="shared" si="2"/>
        <v>0</v>
      </c>
      <c r="G34" s="8">
        <f t="shared" si="3"/>
        <v>0</v>
      </c>
    </row>
    <row r="35" spans="1:7" x14ac:dyDescent="0.25">
      <c r="A35" s="8" t="str">
        <f>Calculator!D33</f>
        <v/>
      </c>
      <c r="B35" s="8" t="str">
        <f>IF(Calculator!G33&gt;0,Calculator!G33,Calculator!H33)</f>
        <v/>
      </c>
      <c r="C35" s="8">
        <f t="shared" si="0"/>
        <v>2</v>
      </c>
      <c r="D35" s="8">
        <f>IF(Calculator!E33="Showerhead",Calculator!F33,0)</f>
        <v>0</v>
      </c>
      <c r="E35" s="8">
        <f t="shared" si="1"/>
        <v>0</v>
      </c>
      <c r="F35" s="8">
        <f t="shared" si="2"/>
        <v>0</v>
      </c>
      <c r="G35" s="8">
        <f t="shared" si="3"/>
        <v>0</v>
      </c>
    </row>
    <row r="36" spans="1:7" x14ac:dyDescent="0.25">
      <c r="A36" s="8" t="str">
        <f>Calculator!D34</f>
        <v/>
      </c>
      <c r="B36" s="8" t="str">
        <f>IF(Calculator!G34&gt;0,Calculator!G34,Calculator!H34)</f>
        <v/>
      </c>
      <c r="C36" s="8">
        <f t="shared" si="0"/>
        <v>2</v>
      </c>
      <c r="D36" s="8">
        <f>IF(Calculator!E34="Showerhead",Calculator!F34,0)</f>
        <v>0</v>
      </c>
      <c r="E36" s="8">
        <f t="shared" si="1"/>
        <v>0</v>
      </c>
      <c r="F36" s="8">
        <f t="shared" si="2"/>
        <v>0</v>
      </c>
      <c r="G36" s="8">
        <f t="shared" si="3"/>
        <v>0</v>
      </c>
    </row>
    <row r="37" spans="1:7" x14ac:dyDescent="0.25">
      <c r="A37" s="8" t="str">
        <f>Calculator!D35</f>
        <v/>
      </c>
      <c r="B37" s="8" t="str">
        <f>IF(Calculator!G35&gt;0,Calculator!G35,Calculator!H35)</f>
        <v/>
      </c>
      <c r="C37" s="8">
        <f t="shared" si="0"/>
        <v>2</v>
      </c>
      <c r="D37" s="8">
        <f>IF(Calculator!E35="Showerhead",Calculator!F35,0)</f>
        <v>0</v>
      </c>
      <c r="E37" s="8">
        <f t="shared" si="1"/>
        <v>0</v>
      </c>
      <c r="F37" s="8">
        <f t="shared" si="2"/>
        <v>0</v>
      </c>
      <c r="G37" s="8">
        <f t="shared" si="3"/>
        <v>0</v>
      </c>
    </row>
    <row r="38" spans="1:7" x14ac:dyDescent="0.25">
      <c r="A38" s="8" t="str">
        <f>Calculator!D36</f>
        <v/>
      </c>
      <c r="B38" s="8" t="str">
        <f>IF(Calculator!G36&gt;0,Calculator!G36,Calculator!H36)</f>
        <v/>
      </c>
      <c r="C38" s="8">
        <f t="shared" si="0"/>
        <v>2</v>
      </c>
      <c r="D38" s="8">
        <f>IF(Calculator!E36="Showerhead",Calculator!F36,0)</f>
        <v>0</v>
      </c>
      <c r="E38" s="8">
        <f t="shared" si="1"/>
        <v>0</v>
      </c>
      <c r="F38" s="8">
        <f t="shared" si="2"/>
        <v>0</v>
      </c>
      <c r="G38" s="8">
        <f t="shared" si="3"/>
        <v>0</v>
      </c>
    </row>
    <row r="39" spans="1:7" x14ac:dyDescent="0.25">
      <c r="A39" s="8" t="str">
        <f>Calculator!D37</f>
        <v/>
      </c>
      <c r="B39" s="8" t="str">
        <f>IF(Calculator!G37&gt;0,Calculator!G37,Calculator!H37)</f>
        <v/>
      </c>
      <c r="C39" s="8">
        <f t="shared" si="0"/>
        <v>2</v>
      </c>
      <c r="D39" s="8">
        <f>IF(Calculator!E37="Showerhead",Calculator!F37,0)</f>
        <v>0</v>
      </c>
      <c r="E39" s="8">
        <f t="shared" si="1"/>
        <v>0</v>
      </c>
      <c r="F39" s="8">
        <f t="shared" si="2"/>
        <v>0</v>
      </c>
      <c r="G39" s="8">
        <f t="shared" si="3"/>
        <v>0</v>
      </c>
    </row>
    <row r="40" spans="1:7" x14ac:dyDescent="0.25">
      <c r="A40" s="8" t="str">
        <f>Calculator!D38</f>
        <v/>
      </c>
      <c r="B40" s="8" t="str">
        <f>IF(Calculator!G38&gt;0,Calculator!G38,Calculator!H38)</f>
        <v/>
      </c>
      <c r="C40" s="8">
        <f t="shared" si="0"/>
        <v>2</v>
      </c>
      <c r="D40" s="8">
        <f>IF(Calculator!E38="Showerhead",Calculator!F38,0)</f>
        <v>0</v>
      </c>
      <c r="E40" s="8">
        <f t="shared" si="1"/>
        <v>0</v>
      </c>
      <c r="F40" s="8">
        <f t="shared" si="2"/>
        <v>0</v>
      </c>
      <c r="G40" s="8">
        <f t="shared" si="3"/>
        <v>0</v>
      </c>
    </row>
    <row r="41" spans="1:7" x14ac:dyDescent="0.25">
      <c r="A41" s="8" t="str">
        <f>Calculator!D39</f>
        <v/>
      </c>
      <c r="B41" s="8" t="str">
        <f>IF(Calculator!G39&gt;0,Calculator!G39,Calculator!H39)</f>
        <v/>
      </c>
      <c r="C41" s="8">
        <f t="shared" si="0"/>
        <v>2</v>
      </c>
      <c r="D41" s="8">
        <f>IF(Calculator!E39="Showerhead",Calculator!F39,0)</f>
        <v>0</v>
      </c>
      <c r="E41" s="8">
        <f t="shared" si="1"/>
        <v>0</v>
      </c>
      <c r="F41" s="8">
        <f t="shared" si="2"/>
        <v>0</v>
      </c>
      <c r="G41" s="8">
        <f t="shared" si="3"/>
        <v>0</v>
      </c>
    </row>
    <row r="42" spans="1:7" x14ac:dyDescent="0.25">
      <c r="A42" s="8" t="str">
        <f>Calculator!D40</f>
        <v/>
      </c>
      <c r="B42" s="8" t="str">
        <f>IF(Calculator!G40&gt;0,Calculator!G40,Calculator!H40)</f>
        <v/>
      </c>
      <c r="C42" s="8">
        <f t="shared" si="0"/>
        <v>2</v>
      </c>
      <c r="D42" s="8">
        <f>IF(Calculator!E40="Showerhead",Calculator!F40,0)</f>
        <v>0</v>
      </c>
      <c r="E42" s="8">
        <f t="shared" si="1"/>
        <v>0</v>
      </c>
      <c r="F42" s="8">
        <f t="shared" si="2"/>
        <v>0</v>
      </c>
      <c r="G42" s="8">
        <f t="shared" si="3"/>
        <v>0</v>
      </c>
    </row>
    <row r="43" spans="1:7" x14ac:dyDescent="0.25">
      <c r="A43" s="8" t="str">
        <f>Calculator!D41</f>
        <v/>
      </c>
      <c r="B43" s="8" t="str">
        <f>IF(Calculator!G41&gt;0,Calculator!G41,Calculator!H41)</f>
        <v/>
      </c>
      <c r="C43" s="8">
        <f t="shared" si="0"/>
        <v>2</v>
      </c>
      <c r="D43" s="8">
        <f>IF(Calculator!E41="Showerhead",Calculator!F41,0)</f>
        <v>0</v>
      </c>
      <c r="E43" s="8">
        <f t="shared" si="1"/>
        <v>0</v>
      </c>
      <c r="F43" s="8">
        <f t="shared" si="2"/>
        <v>0</v>
      </c>
      <c r="G43" s="8">
        <f t="shared" si="3"/>
        <v>0</v>
      </c>
    </row>
    <row r="44" spans="1:7" x14ac:dyDescent="0.25">
      <c r="A44" s="8" t="str">
        <f>Calculator!D42</f>
        <v/>
      </c>
      <c r="B44" s="8" t="str">
        <f>IF(Calculator!G42&gt;0,Calculator!G42,Calculator!H42)</f>
        <v/>
      </c>
      <c r="C44" s="8">
        <f t="shared" si="0"/>
        <v>2</v>
      </c>
      <c r="D44" s="8">
        <f>IF(Calculator!E42="Showerhead",Calculator!F42,0)</f>
        <v>0</v>
      </c>
      <c r="E44" s="8">
        <f t="shared" si="1"/>
        <v>0</v>
      </c>
      <c r="F44" s="8">
        <f t="shared" si="2"/>
        <v>0</v>
      </c>
      <c r="G44" s="8">
        <f t="shared" si="3"/>
        <v>0</v>
      </c>
    </row>
    <row r="45" spans="1:7" x14ac:dyDescent="0.25">
      <c r="A45" s="8" t="str">
        <f>Calculator!D43</f>
        <v/>
      </c>
      <c r="B45" s="8" t="str">
        <f>IF(Calculator!G43&gt;0,Calculator!G43,Calculator!H43)</f>
        <v/>
      </c>
      <c r="C45" s="8">
        <f t="shared" si="0"/>
        <v>2</v>
      </c>
      <c r="D45" s="8">
        <f>IF(Calculator!E43="Showerhead",Calculator!F43,0)</f>
        <v>0</v>
      </c>
      <c r="E45" s="8">
        <f t="shared" si="1"/>
        <v>0</v>
      </c>
      <c r="F45" s="8">
        <f t="shared" si="2"/>
        <v>0</v>
      </c>
      <c r="G45" s="8">
        <f t="shared" si="3"/>
        <v>0</v>
      </c>
    </row>
    <row r="46" spans="1:7" x14ac:dyDescent="0.25">
      <c r="A46" s="8" t="str">
        <f>Calculator!D44</f>
        <v/>
      </c>
      <c r="B46" s="8" t="str">
        <f>IF(Calculator!G44&gt;0,Calculator!G44,Calculator!H44)</f>
        <v/>
      </c>
      <c r="C46" s="8">
        <f t="shared" si="0"/>
        <v>2</v>
      </c>
      <c r="D46" s="8">
        <f>IF(Calculator!E44="Showerhead",Calculator!F44,0)</f>
        <v>0</v>
      </c>
      <c r="E46" s="8">
        <f t="shared" si="1"/>
        <v>0</v>
      </c>
      <c r="F46" s="8">
        <f t="shared" si="2"/>
        <v>0</v>
      </c>
      <c r="G46" s="8">
        <f t="shared" si="3"/>
        <v>0</v>
      </c>
    </row>
    <row r="47" spans="1:7" x14ac:dyDescent="0.25">
      <c r="A47" s="8" t="str">
        <f>Calculator!D45</f>
        <v/>
      </c>
      <c r="B47" s="8" t="str">
        <f>IF(Calculator!G45&gt;0,Calculator!G45,Calculator!H45)</f>
        <v/>
      </c>
      <c r="C47" s="8">
        <f t="shared" si="0"/>
        <v>2</v>
      </c>
      <c r="D47" s="8">
        <f>IF(Calculator!E45="Showerhead",Calculator!F45,0)</f>
        <v>0</v>
      </c>
      <c r="E47" s="8">
        <f t="shared" si="1"/>
        <v>0</v>
      </c>
      <c r="F47" s="8">
        <f t="shared" si="2"/>
        <v>0</v>
      </c>
      <c r="G47" s="8">
        <f t="shared" si="3"/>
        <v>0</v>
      </c>
    </row>
    <row r="48" spans="1:7" x14ac:dyDescent="0.25">
      <c r="A48" s="8" t="str">
        <f>Calculator!D46</f>
        <v/>
      </c>
      <c r="B48" s="8" t="str">
        <f>IF(Calculator!G46&gt;0,Calculator!G46,Calculator!H46)</f>
        <v/>
      </c>
      <c r="C48" s="8">
        <f t="shared" si="0"/>
        <v>2</v>
      </c>
      <c r="D48" s="8">
        <f>IF(Calculator!E46="Showerhead",Calculator!F46,0)</f>
        <v>0</v>
      </c>
      <c r="E48" s="8">
        <f t="shared" si="1"/>
        <v>0</v>
      </c>
      <c r="F48" s="8">
        <f t="shared" si="2"/>
        <v>0</v>
      </c>
      <c r="G48" s="8">
        <f t="shared" si="3"/>
        <v>0</v>
      </c>
    </row>
    <row r="49" spans="1:7" x14ac:dyDescent="0.25">
      <c r="A49" s="8" t="str">
        <f>Calculator!D47</f>
        <v/>
      </c>
      <c r="B49" s="8" t="str">
        <f>IF(Calculator!G47&gt;0,Calculator!G47,Calculator!H47)</f>
        <v/>
      </c>
      <c r="C49" s="8">
        <f t="shared" si="0"/>
        <v>2</v>
      </c>
      <c r="D49" s="8">
        <f>IF(Calculator!E47="Showerhead",Calculator!F47,0)</f>
        <v>0</v>
      </c>
      <c r="E49" s="8">
        <f t="shared" si="1"/>
        <v>0</v>
      </c>
      <c r="F49" s="8">
        <f t="shared" si="2"/>
        <v>0</v>
      </c>
      <c r="G49" s="8">
        <f t="shared" si="3"/>
        <v>0</v>
      </c>
    </row>
    <row r="50" spans="1:7" x14ac:dyDescent="0.25">
      <c r="A50" s="8" t="str">
        <f>Calculator!D48</f>
        <v/>
      </c>
      <c r="B50" s="8" t="str">
        <f>IF(Calculator!G48&gt;0,Calculator!G48,Calculator!H48)</f>
        <v/>
      </c>
      <c r="C50" s="8">
        <f t="shared" si="0"/>
        <v>2</v>
      </c>
      <c r="D50" s="8">
        <f>IF(Calculator!E48="Showerhead",Calculator!F48,0)</f>
        <v>0</v>
      </c>
      <c r="E50" s="8">
        <f t="shared" si="1"/>
        <v>0</v>
      </c>
      <c r="F50" s="8">
        <f t="shared" si="2"/>
        <v>0</v>
      </c>
      <c r="G50" s="8">
        <f t="shared" si="3"/>
        <v>0</v>
      </c>
    </row>
    <row r="51" spans="1:7" x14ac:dyDescent="0.25">
      <c r="A51" s="8" t="str">
        <f>Calculator!D49</f>
        <v/>
      </c>
      <c r="B51" s="8" t="str">
        <f>IF(Calculator!G49&gt;0,Calculator!G49,Calculator!H49)</f>
        <v/>
      </c>
      <c r="C51" s="8">
        <f t="shared" si="0"/>
        <v>2</v>
      </c>
      <c r="D51" s="8">
        <f>IF(Calculator!E49="Showerhead",Calculator!F49,0)</f>
        <v>0</v>
      </c>
      <c r="E51" s="8">
        <f t="shared" si="1"/>
        <v>0</v>
      </c>
      <c r="F51" s="8">
        <f t="shared" si="2"/>
        <v>0</v>
      </c>
      <c r="G51" s="8">
        <f t="shared" si="3"/>
        <v>0</v>
      </c>
    </row>
    <row r="52" spans="1:7" x14ac:dyDescent="0.25">
      <c r="A52" s="8" t="str">
        <f>Calculator!D50</f>
        <v/>
      </c>
      <c r="B52" s="8" t="str">
        <f>IF(Calculator!G50&gt;0,Calculator!G50,Calculator!H50)</f>
        <v/>
      </c>
      <c r="C52" s="8">
        <f t="shared" si="0"/>
        <v>2</v>
      </c>
      <c r="D52" s="8">
        <f>IF(Calculator!E50="Showerhead",Calculator!F50,0)</f>
        <v>0</v>
      </c>
      <c r="E52" s="8">
        <f t="shared" si="1"/>
        <v>0</v>
      </c>
      <c r="F52" s="8">
        <f t="shared" si="2"/>
        <v>0</v>
      </c>
      <c r="G52" s="8">
        <f t="shared" si="3"/>
        <v>0</v>
      </c>
    </row>
    <row r="53" spans="1:7" x14ac:dyDescent="0.25">
      <c r="A53" s="8" t="str">
        <f>Calculator!D51</f>
        <v/>
      </c>
      <c r="B53" s="8" t="str">
        <f>IF(Calculator!G51&gt;0,Calculator!G51,Calculator!H51)</f>
        <v/>
      </c>
      <c r="C53" s="8">
        <f t="shared" si="0"/>
        <v>2</v>
      </c>
      <c r="D53" s="8">
        <f>IF(Calculator!E51="Showerhead",Calculator!F51,0)</f>
        <v>0</v>
      </c>
      <c r="E53" s="8">
        <f t="shared" si="1"/>
        <v>0</v>
      </c>
      <c r="F53" s="8">
        <f t="shared" si="2"/>
        <v>0</v>
      </c>
      <c r="G53" s="8">
        <f t="shared" si="3"/>
        <v>0</v>
      </c>
    </row>
    <row r="54" spans="1:7" x14ac:dyDescent="0.25">
      <c r="A54" s="8" t="str">
        <f>Calculator!D52</f>
        <v/>
      </c>
      <c r="B54" s="8" t="str">
        <f>IF(Calculator!G52&gt;0,Calculator!G52,Calculator!H52)</f>
        <v/>
      </c>
      <c r="C54" s="8">
        <f t="shared" si="0"/>
        <v>2</v>
      </c>
      <c r="D54" s="8">
        <f>IF(Calculator!E52="Showerhead",Calculator!F52,0)</f>
        <v>0</v>
      </c>
      <c r="E54" s="8">
        <f t="shared" si="1"/>
        <v>0</v>
      </c>
      <c r="F54" s="8">
        <f t="shared" si="2"/>
        <v>0</v>
      </c>
      <c r="G54" s="8">
        <f t="shared" si="3"/>
        <v>0</v>
      </c>
    </row>
    <row r="55" spans="1:7" x14ac:dyDescent="0.25">
      <c r="A55" s="8" t="str">
        <f>Calculator!D53</f>
        <v/>
      </c>
      <c r="B55" s="8" t="str">
        <f>IF(Calculator!G53&gt;0,Calculator!G53,Calculator!H53)</f>
        <v/>
      </c>
      <c r="C55" s="8">
        <f t="shared" si="0"/>
        <v>2</v>
      </c>
      <c r="D55" s="8">
        <f>IF(Calculator!E53="Showerhead",Calculator!F53,0)</f>
        <v>0</v>
      </c>
      <c r="E55" s="8">
        <f t="shared" si="1"/>
        <v>0</v>
      </c>
      <c r="F55" s="8">
        <f t="shared" si="2"/>
        <v>0</v>
      </c>
      <c r="G55" s="8">
        <f t="shared" si="3"/>
        <v>0</v>
      </c>
    </row>
    <row r="56" spans="1:7" x14ac:dyDescent="0.25">
      <c r="A56" s="8" t="str">
        <f>Calculator!D54</f>
        <v/>
      </c>
      <c r="B56" s="8" t="str">
        <f>IF(Calculator!G54&gt;0,Calculator!G54,Calculator!H54)</f>
        <v/>
      </c>
      <c r="C56" s="8">
        <f t="shared" si="0"/>
        <v>2</v>
      </c>
      <c r="D56" s="8">
        <f>IF(Calculator!E54="Showerhead",Calculator!F54,0)</f>
        <v>0</v>
      </c>
      <c r="E56" s="8">
        <f t="shared" si="1"/>
        <v>0</v>
      </c>
      <c r="F56" s="8">
        <f t="shared" si="2"/>
        <v>0</v>
      </c>
      <c r="G56" s="8">
        <f t="shared" si="3"/>
        <v>0</v>
      </c>
    </row>
    <row r="57" spans="1:7" x14ac:dyDescent="0.25">
      <c r="A57" s="8" t="str">
        <f>Calculator!D55</f>
        <v/>
      </c>
      <c r="B57" s="8" t="str">
        <f>IF(Calculator!G55&gt;0,Calculator!G55,Calculator!H55)</f>
        <v/>
      </c>
      <c r="C57" s="8">
        <f t="shared" si="0"/>
        <v>2</v>
      </c>
      <c r="D57" s="8">
        <f>IF(Calculator!E55="Showerhead",Calculator!F55,0)</f>
        <v>0</v>
      </c>
      <c r="E57" s="8">
        <f t="shared" si="1"/>
        <v>0</v>
      </c>
      <c r="F57" s="8">
        <f t="shared" si="2"/>
        <v>0</v>
      </c>
      <c r="G57" s="8">
        <f t="shared" si="3"/>
        <v>0</v>
      </c>
    </row>
    <row r="58" spans="1:7" x14ac:dyDescent="0.25">
      <c r="A58" s="8" t="str">
        <f>Calculator!D56</f>
        <v/>
      </c>
      <c r="B58" s="8" t="str">
        <f>IF(Calculator!G56&gt;0,Calculator!G56,Calculator!H56)</f>
        <v/>
      </c>
      <c r="C58" s="8">
        <f t="shared" si="0"/>
        <v>2</v>
      </c>
      <c r="D58" s="8">
        <f>IF(Calculator!E56="Showerhead",Calculator!F56,0)</f>
        <v>0</v>
      </c>
      <c r="E58" s="8">
        <f t="shared" si="1"/>
        <v>0</v>
      </c>
      <c r="F58" s="8">
        <f t="shared" si="2"/>
        <v>0</v>
      </c>
      <c r="G58" s="8">
        <f t="shared" si="3"/>
        <v>0</v>
      </c>
    </row>
    <row r="59" spans="1:7" x14ac:dyDescent="0.25">
      <c r="A59" s="8" t="str">
        <f>Calculator!D57</f>
        <v/>
      </c>
      <c r="B59" s="8" t="str">
        <f>IF(Calculator!G57&gt;0,Calculator!G57,Calculator!H57)</f>
        <v/>
      </c>
      <c r="C59" s="8">
        <f t="shared" si="0"/>
        <v>2</v>
      </c>
      <c r="D59" s="8">
        <f>IF(Calculator!E57="Showerhead",Calculator!F57,0)</f>
        <v>0</v>
      </c>
      <c r="E59" s="8">
        <f t="shared" si="1"/>
        <v>0</v>
      </c>
      <c r="F59" s="8">
        <f t="shared" si="2"/>
        <v>0</v>
      </c>
      <c r="G59" s="8">
        <f t="shared" si="3"/>
        <v>0</v>
      </c>
    </row>
    <row r="60" spans="1:7" x14ac:dyDescent="0.25">
      <c r="A60" s="8" t="str">
        <f>Calculator!D58</f>
        <v/>
      </c>
      <c r="B60" s="8" t="str">
        <f>IF(Calculator!G58&gt;0,Calculator!G58,Calculator!H58)</f>
        <v/>
      </c>
      <c r="C60" s="8">
        <f t="shared" si="0"/>
        <v>2</v>
      </c>
      <c r="D60" s="8">
        <f>IF(Calculator!E58="Showerhead",Calculator!F58,0)</f>
        <v>0</v>
      </c>
      <c r="E60" s="8">
        <f t="shared" si="1"/>
        <v>0</v>
      </c>
      <c r="F60" s="8">
        <f t="shared" si="2"/>
        <v>0</v>
      </c>
      <c r="G60" s="8">
        <f t="shared" si="3"/>
        <v>0</v>
      </c>
    </row>
    <row r="61" spans="1:7" x14ac:dyDescent="0.25">
      <c r="A61" s="8" t="str">
        <f>Calculator!D59</f>
        <v/>
      </c>
      <c r="B61" s="8" t="str">
        <f>IF(Calculator!G59&gt;0,Calculator!G59,Calculator!H59)</f>
        <v/>
      </c>
      <c r="C61" s="8">
        <f t="shared" si="0"/>
        <v>2</v>
      </c>
      <c r="D61" s="8">
        <f>IF(Calculator!E59="Showerhead",Calculator!F59,0)</f>
        <v>0</v>
      </c>
      <c r="E61" s="8">
        <f t="shared" si="1"/>
        <v>0</v>
      </c>
      <c r="F61" s="8">
        <f t="shared" si="2"/>
        <v>0</v>
      </c>
      <c r="G61" s="8">
        <f t="shared" si="3"/>
        <v>0</v>
      </c>
    </row>
    <row r="62" spans="1:7" x14ac:dyDescent="0.25">
      <c r="A62" s="8" t="str">
        <f>Calculator!D60</f>
        <v/>
      </c>
      <c r="B62" s="8" t="str">
        <f>IF(Calculator!G60&gt;0,Calculator!G60,Calculator!H60)</f>
        <v/>
      </c>
      <c r="C62" s="8">
        <f t="shared" si="0"/>
        <v>2</v>
      </c>
      <c r="D62" s="8">
        <f>IF(Calculator!E60="Showerhead",Calculator!F60,0)</f>
        <v>0</v>
      </c>
      <c r="E62" s="8">
        <f t="shared" si="1"/>
        <v>0</v>
      </c>
      <c r="F62" s="8">
        <f t="shared" si="2"/>
        <v>0</v>
      </c>
      <c r="G62" s="8">
        <f t="shared" si="3"/>
        <v>0</v>
      </c>
    </row>
    <row r="63" spans="1:7" x14ac:dyDescent="0.25">
      <c r="A63" s="8" t="str">
        <f>Calculator!D61</f>
        <v/>
      </c>
      <c r="B63" s="8" t="str">
        <f>IF(Calculator!G61&gt;0,Calculator!G61,Calculator!H61)</f>
        <v/>
      </c>
      <c r="C63" s="8">
        <f t="shared" si="0"/>
        <v>2</v>
      </c>
      <c r="D63" s="8">
        <f>IF(Calculator!E61="Showerhead",Calculator!F61,0)</f>
        <v>0</v>
      </c>
      <c r="E63" s="8">
        <f t="shared" si="1"/>
        <v>0</v>
      </c>
      <c r="F63" s="8">
        <f t="shared" si="2"/>
        <v>0</v>
      </c>
      <c r="G63" s="8">
        <f t="shared" si="3"/>
        <v>0</v>
      </c>
    </row>
    <row r="64" spans="1:7" x14ac:dyDescent="0.25">
      <c r="A64" s="8" t="str">
        <f>Calculator!D62</f>
        <v/>
      </c>
      <c r="B64" s="8" t="str">
        <f>IF(Calculator!G62&gt;0,Calculator!G62,Calculator!H62)</f>
        <v/>
      </c>
      <c r="C64" s="8">
        <f t="shared" si="0"/>
        <v>2</v>
      </c>
      <c r="D64" s="8">
        <f>IF(Calculator!E62="Showerhead",Calculator!F62,0)</f>
        <v>0</v>
      </c>
      <c r="E64" s="8">
        <f t="shared" si="1"/>
        <v>0</v>
      </c>
      <c r="F64" s="8">
        <f t="shared" si="2"/>
        <v>0</v>
      </c>
      <c r="G64" s="8">
        <f t="shared" si="3"/>
        <v>0</v>
      </c>
    </row>
    <row r="65" spans="1:7" x14ac:dyDescent="0.25">
      <c r="A65" s="8" t="str">
        <f>Calculator!D63</f>
        <v/>
      </c>
      <c r="B65" s="8" t="str">
        <f>IF(Calculator!G63&gt;0,Calculator!G63,Calculator!H63)</f>
        <v/>
      </c>
      <c r="C65" s="8">
        <f t="shared" si="0"/>
        <v>2</v>
      </c>
      <c r="D65" s="8">
        <f>IF(Calculator!E63="Showerhead",Calculator!F63,0)</f>
        <v>0</v>
      </c>
      <c r="E65" s="8">
        <f t="shared" si="1"/>
        <v>0</v>
      </c>
      <c r="F65" s="8">
        <f t="shared" si="2"/>
        <v>0</v>
      </c>
      <c r="G65" s="8">
        <f t="shared" si="3"/>
        <v>0</v>
      </c>
    </row>
    <row r="66" spans="1:7" x14ac:dyDescent="0.25">
      <c r="A66" s="8" t="str">
        <f>Calculator!D64</f>
        <v/>
      </c>
      <c r="B66" s="8" t="str">
        <f>IF(Calculator!G64&gt;0,Calculator!G64,Calculator!H64)</f>
        <v/>
      </c>
      <c r="C66" s="8">
        <f t="shared" si="0"/>
        <v>2</v>
      </c>
      <c r="D66" s="8">
        <f>IF(Calculator!E64="Showerhead",Calculator!F64,0)</f>
        <v>0</v>
      </c>
      <c r="E66" s="8">
        <f t="shared" si="1"/>
        <v>0</v>
      </c>
      <c r="F66" s="8">
        <f t="shared" si="2"/>
        <v>0</v>
      </c>
      <c r="G66" s="8">
        <f t="shared" si="3"/>
        <v>0</v>
      </c>
    </row>
    <row r="67" spans="1:7" x14ac:dyDescent="0.25">
      <c r="A67" s="8" t="str">
        <f>Calculator!D65</f>
        <v/>
      </c>
      <c r="B67" s="8" t="str">
        <f>IF(Calculator!G65&gt;0,Calculator!G65,Calculator!H65)</f>
        <v/>
      </c>
      <c r="C67" s="8">
        <f t="shared" si="0"/>
        <v>2</v>
      </c>
      <c r="D67" s="8">
        <f>IF(Calculator!E65="Showerhead",Calculator!F65,0)</f>
        <v>0</v>
      </c>
      <c r="E67" s="8">
        <f t="shared" si="1"/>
        <v>0</v>
      </c>
      <c r="F67" s="8">
        <f t="shared" si="2"/>
        <v>0</v>
      </c>
      <c r="G67" s="8">
        <f t="shared" si="3"/>
        <v>0</v>
      </c>
    </row>
    <row r="68" spans="1:7" x14ac:dyDescent="0.25">
      <c r="A68" s="8" t="str">
        <f>Calculator!D66</f>
        <v/>
      </c>
      <c r="B68" s="8" t="str">
        <f>IF(Calculator!G66&gt;0,Calculator!G66,Calculator!H66)</f>
        <v/>
      </c>
      <c r="C68" s="8">
        <f t="shared" si="0"/>
        <v>2</v>
      </c>
      <c r="D68" s="8">
        <f>IF(Calculator!E66="Showerhead",Calculator!F66,0)</f>
        <v>0</v>
      </c>
      <c r="E68" s="8">
        <f t="shared" si="1"/>
        <v>0</v>
      </c>
      <c r="F68" s="8">
        <f t="shared" si="2"/>
        <v>0</v>
      </c>
      <c r="G68" s="8">
        <f t="shared" si="3"/>
        <v>0</v>
      </c>
    </row>
    <row r="69" spans="1:7" x14ac:dyDescent="0.25">
      <c r="A69" s="8" t="str">
        <f>Calculator!D67</f>
        <v/>
      </c>
      <c r="B69" s="8" t="str">
        <f>IF(Calculator!G67&gt;0,Calculator!G67,Calculator!H67)</f>
        <v/>
      </c>
      <c r="C69" s="8">
        <f t="shared" si="0"/>
        <v>2</v>
      </c>
      <c r="D69" s="8">
        <f>IF(Calculator!E67="Showerhead",Calculator!F67,0)</f>
        <v>0</v>
      </c>
      <c r="E69" s="8">
        <f t="shared" si="1"/>
        <v>0</v>
      </c>
      <c r="F69" s="8">
        <f t="shared" si="2"/>
        <v>0</v>
      </c>
      <c r="G69" s="8">
        <f t="shared" si="3"/>
        <v>0</v>
      </c>
    </row>
    <row r="70" spans="1:7" x14ac:dyDescent="0.25">
      <c r="A70" s="8" t="str">
        <f>Calculator!D68</f>
        <v/>
      </c>
      <c r="B70" s="8" t="str">
        <f>IF(Calculator!G68&gt;0,Calculator!G68,Calculator!H68)</f>
        <v/>
      </c>
      <c r="C70" s="8">
        <f t="shared" si="0"/>
        <v>2</v>
      </c>
      <c r="D70" s="8">
        <f>IF(Calculator!E68="Showerhead",Calculator!F68,0)</f>
        <v>0</v>
      </c>
      <c r="E70" s="8">
        <f t="shared" si="1"/>
        <v>0</v>
      </c>
      <c r="F70" s="8">
        <f t="shared" si="2"/>
        <v>0</v>
      </c>
      <c r="G70" s="8">
        <f t="shared" si="3"/>
        <v>0</v>
      </c>
    </row>
    <row r="71" spans="1:7" x14ac:dyDescent="0.25">
      <c r="A71" s="8" t="str">
        <f>Calculator!D69</f>
        <v/>
      </c>
      <c r="B71" s="8" t="str">
        <f>IF(Calculator!G69&gt;0,Calculator!G69,Calculator!H69)</f>
        <v/>
      </c>
      <c r="C71" s="8">
        <f t="shared" si="0"/>
        <v>2</v>
      </c>
      <c r="D71" s="8">
        <f>IF(Calculator!E69="Showerhead",Calculator!F69,0)</f>
        <v>0</v>
      </c>
      <c r="E71" s="8">
        <f t="shared" si="1"/>
        <v>0</v>
      </c>
      <c r="F71" s="8">
        <f t="shared" si="2"/>
        <v>0</v>
      </c>
      <c r="G71" s="8">
        <f t="shared" si="3"/>
        <v>0</v>
      </c>
    </row>
    <row r="72" spans="1:7" x14ac:dyDescent="0.25">
      <c r="A72" s="8" t="str">
        <f>Calculator!D70</f>
        <v/>
      </c>
      <c r="B72" s="8" t="str">
        <f>IF(Calculator!G70&gt;0,Calculator!G70,Calculator!H70)</f>
        <v/>
      </c>
      <c r="C72" s="8">
        <f t="shared" si="0"/>
        <v>2</v>
      </c>
      <c r="D72" s="8">
        <f>IF(Calculator!E70="Showerhead",Calculator!F70,0)</f>
        <v>0</v>
      </c>
      <c r="E72" s="8">
        <f t="shared" si="1"/>
        <v>0</v>
      </c>
      <c r="F72" s="8">
        <f t="shared" si="2"/>
        <v>0</v>
      </c>
      <c r="G72" s="8">
        <f t="shared" si="3"/>
        <v>0</v>
      </c>
    </row>
    <row r="73" spans="1:7" x14ac:dyDescent="0.25">
      <c r="A73" s="8" t="str">
        <f>Calculator!D71</f>
        <v/>
      </c>
      <c r="B73" s="8" t="str">
        <f>IF(Calculator!G71&gt;0,Calculator!G71,Calculator!H71)</f>
        <v/>
      </c>
      <c r="C73" s="8">
        <f t="shared" si="0"/>
        <v>2</v>
      </c>
      <c r="D73" s="8">
        <f>IF(Calculator!E71="Showerhead",Calculator!F71,0)</f>
        <v>0</v>
      </c>
      <c r="E73" s="8">
        <f t="shared" si="1"/>
        <v>0</v>
      </c>
      <c r="F73" s="8">
        <f t="shared" si="2"/>
        <v>0</v>
      </c>
      <c r="G73" s="8">
        <f t="shared" si="3"/>
        <v>0</v>
      </c>
    </row>
    <row r="74" spans="1:7" x14ac:dyDescent="0.25">
      <c r="A74" s="8" t="str">
        <f>Calculator!D72</f>
        <v/>
      </c>
      <c r="B74" s="8" t="str">
        <f>IF(Calculator!G72&gt;0,Calculator!G72,Calculator!H72)</f>
        <v/>
      </c>
      <c r="C74" s="8">
        <f t="shared" si="0"/>
        <v>2</v>
      </c>
      <c r="D74" s="8">
        <f>IF(Calculator!E72="Showerhead",Calculator!F72,0)</f>
        <v>0</v>
      </c>
      <c r="E74" s="8">
        <f t="shared" si="1"/>
        <v>0</v>
      </c>
      <c r="F74" s="8">
        <f t="shared" si="2"/>
        <v>0</v>
      </c>
      <c r="G74" s="8">
        <f t="shared" si="3"/>
        <v>0</v>
      </c>
    </row>
    <row r="75" spans="1:7" x14ac:dyDescent="0.25">
      <c r="A75" s="8" t="str">
        <f>Calculator!D73</f>
        <v/>
      </c>
      <c r="B75" s="8" t="str">
        <f>IF(Calculator!G73&gt;0,Calculator!G73,Calculator!H73)</f>
        <v/>
      </c>
      <c r="C75" s="8">
        <f t="shared" si="0"/>
        <v>2</v>
      </c>
      <c r="D75" s="8">
        <f>IF(Calculator!E73="Showerhead",Calculator!F73,0)</f>
        <v>0</v>
      </c>
      <c r="E75" s="8">
        <f t="shared" si="1"/>
        <v>0</v>
      </c>
      <c r="F75" s="8">
        <f t="shared" si="2"/>
        <v>0</v>
      </c>
      <c r="G75" s="8">
        <f t="shared" si="3"/>
        <v>0</v>
      </c>
    </row>
    <row r="76" spans="1:7" x14ac:dyDescent="0.25">
      <c r="A76" s="8" t="str">
        <f>Calculator!D74</f>
        <v/>
      </c>
      <c r="B76" s="8" t="str">
        <f>IF(Calculator!G74&gt;0,Calculator!G74,Calculator!H74)</f>
        <v/>
      </c>
      <c r="C76" s="8">
        <f t="shared" si="0"/>
        <v>2</v>
      </c>
      <c r="D76" s="8">
        <f>IF(Calculator!E74="Showerhead",Calculator!F74,0)</f>
        <v>0</v>
      </c>
      <c r="E76" s="8">
        <f t="shared" si="1"/>
        <v>0</v>
      </c>
      <c r="F76" s="8">
        <f t="shared" si="2"/>
        <v>0</v>
      </c>
      <c r="G76" s="8">
        <f t="shared" si="3"/>
        <v>0</v>
      </c>
    </row>
    <row r="77" spans="1:7" x14ac:dyDescent="0.25">
      <c r="A77" s="8" t="str">
        <f>Calculator!D75</f>
        <v/>
      </c>
      <c r="B77" s="8" t="str">
        <f>IF(Calculator!G75&gt;0,Calculator!G75,Calculator!H75)</f>
        <v/>
      </c>
      <c r="C77" s="8">
        <f t="shared" si="0"/>
        <v>2</v>
      </c>
      <c r="D77" s="8">
        <f>IF(Calculator!E75="Showerhead",Calculator!F75,0)</f>
        <v>0</v>
      </c>
      <c r="E77" s="8">
        <f t="shared" si="1"/>
        <v>0</v>
      </c>
      <c r="F77" s="8">
        <f t="shared" si="2"/>
        <v>0</v>
      </c>
      <c r="G77" s="8">
        <f t="shared" si="3"/>
        <v>0</v>
      </c>
    </row>
    <row r="78" spans="1:7" x14ac:dyDescent="0.25">
      <c r="A78" s="8" t="str">
        <f>Calculator!D76</f>
        <v/>
      </c>
      <c r="B78" s="8" t="str">
        <f>IF(Calculator!G76&gt;0,Calculator!G76,Calculator!H76)</f>
        <v/>
      </c>
      <c r="C78" s="8">
        <f t="shared" si="0"/>
        <v>2</v>
      </c>
      <c r="D78" s="8">
        <f>IF(Calculator!E76="Showerhead",Calculator!F76,0)</f>
        <v>0</v>
      </c>
      <c r="E78" s="8">
        <f t="shared" si="1"/>
        <v>0</v>
      </c>
      <c r="F78" s="8">
        <f t="shared" si="2"/>
        <v>0</v>
      </c>
      <c r="G78" s="8">
        <f t="shared" si="3"/>
        <v>0</v>
      </c>
    </row>
    <row r="79" spans="1:7" x14ac:dyDescent="0.25">
      <c r="A79" s="8" t="str">
        <f>Calculator!D77</f>
        <v/>
      </c>
      <c r="B79" s="8" t="str">
        <f>IF(Calculator!G77&gt;0,Calculator!G77,Calculator!H77)</f>
        <v/>
      </c>
      <c r="C79" s="8">
        <f t="shared" si="0"/>
        <v>2</v>
      </c>
      <c r="D79" s="8">
        <f>IF(Calculator!E77="Showerhead",Calculator!F77,0)</f>
        <v>0</v>
      </c>
      <c r="E79" s="8">
        <f t="shared" si="1"/>
        <v>0</v>
      </c>
      <c r="F79" s="8">
        <f t="shared" si="2"/>
        <v>0</v>
      </c>
      <c r="G79" s="8">
        <f t="shared" si="3"/>
        <v>0</v>
      </c>
    </row>
    <row r="80" spans="1:7" x14ac:dyDescent="0.25">
      <c r="A80" s="8" t="str">
        <f>Calculator!D78</f>
        <v/>
      </c>
      <c r="B80" s="8" t="str">
        <f>IF(Calculator!G78&gt;0,Calculator!G78,Calculator!H78)</f>
        <v/>
      </c>
      <c r="C80" s="8">
        <f t="shared" si="0"/>
        <v>2</v>
      </c>
      <c r="D80" s="8">
        <f>IF(Calculator!E78="Showerhead",Calculator!F78,0)</f>
        <v>0</v>
      </c>
      <c r="E80" s="8">
        <f t="shared" si="1"/>
        <v>0</v>
      </c>
      <c r="F80" s="8">
        <f t="shared" si="2"/>
        <v>0</v>
      </c>
      <c r="G80" s="8">
        <f t="shared" si="3"/>
        <v>0</v>
      </c>
    </row>
    <row r="81" spans="1:7" x14ac:dyDescent="0.25">
      <c r="A81" s="8" t="str">
        <f>Calculator!D79</f>
        <v/>
      </c>
      <c r="B81" s="8" t="str">
        <f>IF(Calculator!G79&gt;0,Calculator!G79,Calculator!H79)</f>
        <v/>
      </c>
      <c r="C81" s="8">
        <f t="shared" ref="C81:C144" si="4">$B$8</f>
        <v>2</v>
      </c>
      <c r="D81" s="8">
        <f>IF(Calculator!E79="Showerhead",Calculator!F79,0)</f>
        <v>0</v>
      </c>
      <c r="E81" s="8">
        <f t="shared" ref="E81:E144" si="5">IFERROR((NO_EMP*$B$11*$B$9*OP_DAYS)/$B$13,0)</f>
        <v>0</v>
      </c>
      <c r="F81" s="8">
        <f t="shared" ref="F81:F144" si="6">IFERROR(D81*E81*B81/GALPERM3,0)</f>
        <v>0</v>
      </c>
      <c r="G81" s="8">
        <f t="shared" ref="G81:G144" si="7">C81*D81*E81/GALPERM3</f>
        <v>0</v>
      </c>
    </row>
    <row r="82" spans="1:7" x14ac:dyDescent="0.25">
      <c r="A82" s="8" t="str">
        <f>Calculator!D80</f>
        <v/>
      </c>
      <c r="B82" s="8" t="str">
        <f>IF(Calculator!G80&gt;0,Calculator!G80,Calculator!H80)</f>
        <v/>
      </c>
      <c r="C82" s="8">
        <f t="shared" si="4"/>
        <v>2</v>
      </c>
      <c r="D82" s="8">
        <f>IF(Calculator!E80="Showerhead",Calculator!F80,0)</f>
        <v>0</v>
      </c>
      <c r="E82" s="8">
        <f t="shared" si="5"/>
        <v>0</v>
      </c>
      <c r="F82" s="8">
        <f t="shared" si="6"/>
        <v>0</v>
      </c>
      <c r="G82" s="8">
        <f t="shared" si="7"/>
        <v>0</v>
      </c>
    </row>
    <row r="83" spans="1:7" x14ac:dyDescent="0.25">
      <c r="A83" s="8" t="str">
        <f>Calculator!D81</f>
        <v/>
      </c>
      <c r="B83" s="8" t="str">
        <f>IF(Calculator!G81&gt;0,Calculator!G81,Calculator!H81)</f>
        <v/>
      </c>
      <c r="C83" s="8">
        <f t="shared" si="4"/>
        <v>2</v>
      </c>
      <c r="D83" s="8">
        <f>IF(Calculator!E81="Showerhead",Calculator!F81,0)</f>
        <v>0</v>
      </c>
      <c r="E83" s="8">
        <f t="shared" si="5"/>
        <v>0</v>
      </c>
      <c r="F83" s="8">
        <f t="shared" si="6"/>
        <v>0</v>
      </c>
      <c r="G83" s="8">
        <f t="shared" si="7"/>
        <v>0</v>
      </c>
    </row>
    <row r="84" spans="1:7" x14ac:dyDescent="0.25">
      <c r="A84" s="8" t="str">
        <f>Calculator!D82</f>
        <v/>
      </c>
      <c r="B84" s="8" t="str">
        <f>IF(Calculator!G82&gt;0,Calculator!G82,Calculator!H82)</f>
        <v/>
      </c>
      <c r="C84" s="8">
        <f t="shared" si="4"/>
        <v>2</v>
      </c>
      <c r="D84" s="8">
        <f>IF(Calculator!E82="Showerhead",Calculator!F82,0)</f>
        <v>0</v>
      </c>
      <c r="E84" s="8">
        <f t="shared" si="5"/>
        <v>0</v>
      </c>
      <c r="F84" s="8">
        <f t="shared" si="6"/>
        <v>0</v>
      </c>
      <c r="G84" s="8">
        <f t="shared" si="7"/>
        <v>0</v>
      </c>
    </row>
    <row r="85" spans="1:7" x14ac:dyDescent="0.25">
      <c r="A85" s="8" t="str">
        <f>Calculator!D83</f>
        <v/>
      </c>
      <c r="B85" s="8" t="str">
        <f>IF(Calculator!G83&gt;0,Calculator!G83,Calculator!H83)</f>
        <v/>
      </c>
      <c r="C85" s="8">
        <f t="shared" si="4"/>
        <v>2</v>
      </c>
      <c r="D85" s="8">
        <f>IF(Calculator!E83="Showerhead",Calculator!F83,0)</f>
        <v>0</v>
      </c>
      <c r="E85" s="8">
        <f t="shared" si="5"/>
        <v>0</v>
      </c>
      <c r="F85" s="8">
        <f t="shared" si="6"/>
        <v>0</v>
      </c>
      <c r="G85" s="8">
        <f t="shared" si="7"/>
        <v>0</v>
      </c>
    </row>
    <row r="86" spans="1:7" x14ac:dyDescent="0.25">
      <c r="A86" s="8" t="str">
        <f>Calculator!D84</f>
        <v/>
      </c>
      <c r="B86" s="8" t="str">
        <f>IF(Calculator!G84&gt;0,Calculator!G84,Calculator!H84)</f>
        <v/>
      </c>
      <c r="C86" s="8">
        <f t="shared" si="4"/>
        <v>2</v>
      </c>
      <c r="D86" s="8">
        <f>IF(Calculator!E84="Showerhead",Calculator!F84,0)</f>
        <v>0</v>
      </c>
      <c r="E86" s="8">
        <f t="shared" si="5"/>
        <v>0</v>
      </c>
      <c r="F86" s="8">
        <f t="shared" si="6"/>
        <v>0</v>
      </c>
      <c r="G86" s="8">
        <f t="shared" si="7"/>
        <v>0</v>
      </c>
    </row>
    <row r="87" spans="1:7" x14ac:dyDescent="0.25">
      <c r="A87" s="8" t="str">
        <f>Calculator!D85</f>
        <v/>
      </c>
      <c r="B87" s="8" t="str">
        <f>IF(Calculator!G85&gt;0,Calculator!G85,Calculator!H85)</f>
        <v/>
      </c>
      <c r="C87" s="8">
        <f t="shared" si="4"/>
        <v>2</v>
      </c>
      <c r="D87" s="8">
        <f>IF(Calculator!E85="Showerhead",Calculator!F85,0)</f>
        <v>0</v>
      </c>
      <c r="E87" s="8">
        <f t="shared" si="5"/>
        <v>0</v>
      </c>
      <c r="F87" s="8">
        <f t="shared" si="6"/>
        <v>0</v>
      </c>
      <c r="G87" s="8">
        <f t="shared" si="7"/>
        <v>0</v>
      </c>
    </row>
    <row r="88" spans="1:7" x14ac:dyDescent="0.25">
      <c r="A88" s="8" t="str">
        <f>Calculator!D86</f>
        <v/>
      </c>
      <c r="B88" s="8" t="str">
        <f>IF(Calculator!G86&gt;0,Calculator!G86,Calculator!H86)</f>
        <v/>
      </c>
      <c r="C88" s="8">
        <f t="shared" si="4"/>
        <v>2</v>
      </c>
      <c r="D88" s="8">
        <f>IF(Calculator!E86="Showerhead",Calculator!F86,0)</f>
        <v>0</v>
      </c>
      <c r="E88" s="8">
        <f t="shared" si="5"/>
        <v>0</v>
      </c>
      <c r="F88" s="8">
        <f t="shared" si="6"/>
        <v>0</v>
      </c>
      <c r="G88" s="8">
        <f t="shared" si="7"/>
        <v>0</v>
      </c>
    </row>
    <row r="89" spans="1:7" x14ac:dyDescent="0.25">
      <c r="A89" s="8" t="str">
        <f>Calculator!D87</f>
        <v/>
      </c>
      <c r="B89" s="8" t="str">
        <f>IF(Calculator!G87&gt;0,Calculator!G87,Calculator!H87)</f>
        <v/>
      </c>
      <c r="C89" s="8">
        <f t="shared" si="4"/>
        <v>2</v>
      </c>
      <c r="D89" s="8">
        <f>IF(Calculator!E87="Showerhead",Calculator!F87,0)</f>
        <v>0</v>
      </c>
      <c r="E89" s="8">
        <f t="shared" si="5"/>
        <v>0</v>
      </c>
      <c r="F89" s="8">
        <f t="shared" si="6"/>
        <v>0</v>
      </c>
      <c r="G89" s="8">
        <f t="shared" si="7"/>
        <v>0</v>
      </c>
    </row>
    <row r="90" spans="1:7" x14ac:dyDescent="0.25">
      <c r="A90" s="8" t="str">
        <f>Calculator!D88</f>
        <v/>
      </c>
      <c r="B90" s="8" t="str">
        <f>IF(Calculator!G88&gt;0,Calculator!G88,Calculator!H88)</f>
        <v/>
      </c>
      <c r="C90" s="8">
        <f t="shared" si="4"/>
        <v>2</v>
      </c>
      <c r="D90" s="8">
        <f>IF(Calculator!E88="Showerhead",Calculator!F88,0)</f>
        <v>0</v>
      </c>
      <c r="E90" s="8">
        <f t="shared" si="5"/>
        <v>0</v>
      </c>
      <c r="F90" s="8">
        <f t="shared" si="6"/>
        <v>0</v>
      </c>
      <c r="G90" s="8">
        <f t="shared" si="7"/>
        <v>0</v>
      </c>
    </row>
    <row r="91" spans="1:7" x14ac:dyDescent="0.25">
      <c r="A91" s="8" t="str">
        <f>Calculator!D89</f>
        <v/>
      </c>
      <c r="B91" s="8" t="str">
        <f>IF(Calculator!G89&gt;0,Calculator!G89,Calculator!H89)</f>
        <v/>
      </c>
      <c r="C91" s="8">
        <f t="shared" si="4"/>
        <v>2</v>
      </c>
      <c r="D91" s="8">
        <f>IF(Calculator!E89="Showerhead",Calculator!F89,0)</f>
        <v>0</v>
      </c>
      <c r="E91" s="8">
        <f t="shared" si="5"/>
        <v>0</v>
      </c>
      <c r="F91" s="8">
        <f t="shared" si="6"/>
        <v>0</v>
      </c>
      <c r="G91" s="8">
        <f t="shared" si="7"/>
        <v>0</v>
      </c>
    </row>
    <row r="92" spans="1:7" x14ac:dyDescent="0.25">
      <c r="A92" s="8" t="str">
        <f>Calculator!D90</f>
        <v/>
      </c>
      <c r="B92" s="8" t="str">
        <f>IF(Calculator!G90&gt;0,Calculator!G90,Calculator!H90)</f>
        <v/>
      </c>
      <c r="C92" s="8">
        <f t="shared" si="4"/>
        <v>2</v>
      </c>
      <c r="D92" s="8">
        <f>IF(Calculator!E90="Showerhead",Calculator!F90,0)</f>
        <v>0</v>
      </c>
      <c r="E92" s="8">
        <f t="shared" si="5"/>
        <v>0</v>
      </c>
      <c r="F92" s="8">
        <f t="shared" si="6"/>
        <v>0</v>
      </c>
      <c r="G92" s="8">
        <f t="shared" si="7"/>
        <v>0</v>
      </c>
    </row>
    <row r="93" spans="1:7" x14ac:dyDescent="0.25">
      <c r="A93" s="8" t="str">
        <f>Calculator!D91</f>
        <v/>
      </c>
      <c r="B93" s="8" t="str">
        <f>IF(Calculator!G91&gt;0,Calculator!G91,Calculator!H91)</f>
        <v/>
      </c>
      <c r="C93" s="8">
        <f t="shared" si="4"/>
        <v>2</v>
      </c>
      <c r="D93" s="8">
        <f>IF(Calculator!E91="Showerhead",Calculator!F91,0)</f>
        <v>0</v>
      </c>
      <c r="E93" s="8">
        <f t="shared" si="5"/>
        <v>0</v>
      </c>
      <c r="F93" s="8">
        <f t="shared" si="6"/>
        <v>0</v>
      </c>
      <c r="G93" s="8">
        <f t="shared" si="7"/>
        <v>0</v>
      </c>
    </row>
    <row r="94" spans="1:7" x14ac:dyDescent="0.25">
      <c r="A94" s="8" t="str">
        <f>Calculator!D92</f>
        <v/>
      </c>
      <c r="B94" s="8" t="str">
        <f>IF(Calculator!G92&gt;0,Calculator!G92,Calculator!H92)</f>
        <v/>
      </c>
      <c r="C94" s="8">
        <f t="shared" si="4"/>
        <v>2</v>
      </c>
      <c r="D94" s="8">
        <f>IF(Calculator!E92="Showerhead",Calculator!F92,0)</f>
        <v>0</v>
      </c>
      <c r="E94" s="8">
        <f t="shared" si="5"/>
        <v>0</v>
      </c>
      <c r="F94" s="8">
        <f t="shared" si="6"/>
        <v>0</v>
      </c>
      <c r="G94" s="8">
        <f t="shared" si="7"/>
        <v>0</v>
      </c>
    </row>
    <row r="95" spans="1:7" x14ac:dyDescent="0.25">
      <c r="A95" s="8" t="str">
        <f>Calculator!D93</f>
        <v/>
      </c>
      <c r="B95" s="8" t="str">
        <f>IF(Calculator!G93&gt;0,Calculator!G93,Calculator!H93)</f>
        <v/>
      </c>
      <c r="C95" s="8">
        <f t="shared" si="4"/>
        <v>2</v>
      </c>
      <c r="D95" s="8">
        <f>IF(Calculator!E93="Showerhead",Calculator!F93,0)</f>
        <v>0</v>
      </c>
      <c r="E95" s="8">
        <f t="shared" si="5"/>
        <v>0</v>
      </c>
      <c r="F95" s="8">
        <f t="shared" si="6"/>
        <v>0</v>
      </c>
      <c r="G95" s="8">
        <f t="shared" si="7"/>
        <v>0</v>
      </c>
    </row>
    <row r="96" spans="1:7" x14ac:dyDescent="0.25">
      <c r="A96" s="8" t="str">
        <f>Calculator!D94</f>
        <v/>
      </c>
      <c r="B96" s="8" t="str">
        <f>IF(Calculator!G94&gt;0,Calculator!G94,Calculator!H94)</f>
        <v/>
      </c>
      <c r="C96" s="8">
        <f t="shared" si="4"/>
        <v>2</v>
      </c>
      <c r="D96" s="8">
        <f>IF(Calculator!E94="Showerhead",Calculator!F94,0)</f>
        <v>0</v>
      </c>
      <c r="E96" s="8">
        <f t="shared" si="5"/>
        <v>0</v>
      </c>
      <c r="F96" s="8">
        <f t="shared" si="6"/>
        <v>0</v>
      </c>
      <c r="G96" s="8">
        <f t="shared" si="7"/>
        <v>0</v>
      </c>
    </row>
    <row r="97" spans="1:7" x14ac:dyDescent="0.25">
      <c r="A97" s="8" t="str">
        <f>Calculator!D95</f>
        <v/>
      </c>
      <c r="B97" s="8" t="str">
        <f>IF(Calculator!G95&gt;0,Calculator!G95,Calculator!H95)</f>
        <v/>
      </c>
      <c r="C97" s="8">
        <f t="shared" si="4"/>
        <v>2</v>
      </c>
      <c r="D97" s="8">
        <f>IF(Calculator!E95="Showerhead",Calculator!F95,0)</f>
        <v>0</v>
      </c>
      <c r="E97" s="8">
        <f t="shared" si="5"/>
        <v>0</v>
      </c>
      <c r="F97" s="8">
        <f t="shared" si="6"/>
        <v>0</v>
      </c>
      <c r="G97" s="8">
        <f t="shared" si="7"/>
        <v>0</v>
      </c>
    </row>
    <row r="98" spans="1:7" x14ac:dyDescent="0.25">
      <c r="A98" s="8" t="str">
        <f>Calculator!D96</f>
        <v/>
      </c>
      <c r="B98" s="8" t="str">
        <f>IF(Calculator!G96&gt;0,Calculator!G96,Calculator!H96)</f>
        <v/>
      </c>
      <c r="C98" s="8">
        <f t="shared" si="4"/>
        <v>2</v>
      </c>
      <c r="D98" s="8">
        <f>IF(Calculator!E96="Showerhead",Calculator!F96,0)</f>
        <v>0</v>
      </c>
      <c r="E98" s="8">
        <f t="shared" si="5"/>
        <v>0</v>
      </c>
      <c r="F98" s="8">
        <f t="shared" si="6"/>
        <v>0</v>
      </c>
      <c r="G98" s="8">
        <f t="shared" si="7"/>
        <v>0</v>
      </c>
    </row>
    <row r="99" spans="1:7" x14ac:dyDescent="0.25">
      <c r="A99" s="8" t="str">
        <f>Calculator!D97</f>
        <v/>
      </c>
      <c r="B99" s="8" t="str">
        <f>IF(Calculator!G97&gt;0,Calculator!G97,Calculator!H97)</f>
        <v/>
      </c>
      <c r="C99" s="8">
        <f t="shared" si="4"/>
        <v>2</v>
      </c>
      <c r="D99" s="8">
        <f>IF(Calculator!E97="Showerhead",Calculator!F97,0)</f>
        <v>0</v>
      </c>
      <c r="E99" s="8">
        <f t="shared" si="5"/>
        <v>0</v>
      </c>
      <c r="F99" s="8">
        <f t="shared" si="6"/>
        <v>0</v>
      </c>
      <c r="G99" s="8">
        <f t="shared" si="7"/>
        <v>0</v>
      </c>
    </row>
    <row r="100" spans="1:7" x14ac:dyDescent="0.25">
      <c r="A100" s="8" t="str">
        <f>Calculator!D98</f>
        <v/>
      </c>
      <c r="B100" s="8" t="str">
        <f>IF(Calculator!G98&gt;0,Calculator!G98,Calculator!H98)</f>
        <v/>
      </c>
      <c r="C100" s="8">
        <f t="shared" si="4"/>
        <v>2</v>
      </c>
      <c r="D100" s="8">
        <f>IF(Calculator!E98="Showerhead",Calculator!F98,0)</f>
        <v>0</v>
      </c>
      <c r="E100" s="8">
        <f t="shared" si="5"/>
        <v>0</v>
      </c>
      <c r="F100" s="8">
        <f t="shared" si="6"/>
        <v>0</v>
      </c>
      <c r="G100" s="8">
        <f t="shared" si="7"/>
        <v>0</v>
      </c>
    </row>
    <row r="101" spans="1:7" x14ac:dyDescent="0.25">
      <c r="A101" s="8" t="str">
        <f>Calculator!D99</f>
        <v/>
      </c>
      <c r="B101" s="8" t="str">
        <f>IF(Calculator!G99&gt;0,Calculator!G99,Calculator!H99)</f>
        <v/>
      </c>
      <c r="C101" s="8">
        <f t="shared" si="4"/>
        <v>2</v>
      </c>
      <c r="D101" s="8">
        <f>IF(Calculator!E99="Showerhead",Calculator!F99,0)</f>
        <v>0</v>
      </c>
      <c r="E101" s="8">
        <f t="shared" si="5"/>
        <v>0</v>
      </c>
      <c r="F101" s="8">
        <f t="shared" si="6"/>
        <v>0</v>
      </c>
      <c r="G101" s="8">
        <f t="shared" si="7"/>
        <v>0</v>
      </c>
    </row>
    <row r="102" spans="1:7" x14ac:dyDescent="0.25">
      <c r="A102" s="8" t="str">
        <f>Calculator!D100</f>
        <v/>
      </c>
      <c r="B102" s="8" t="str">
        <f>IF(Calculator!G100&gt;0,Calculator!G100,Calculator!H100)</f>
        <v/>
      </c>
      <c r="C102" s="8">
        <f t="shared" si="4"/>
        <v>2</v>
      </c>
      <c r="D102" s="8">
        <f>IF(Calculator!E100="Showerhead",Calculator!F100,0)</f>
        <v>0</v>
      </c>
      <c r="E102" s="8">
        <f t="shared" si="5"/>
        <v>0</v>
      </c>
      <c r="F102" s="8">
        <f t="shared" si="6"/>
        <v>0</v>
      </c>
      <c r="G102" s="8">
        <f t="shared" si="7"/>
        <v>0</v>
      </c>
    </row>
    <row r="103" spans="1:7" x14ac:dyDescent="0.25">
      <c r="A103" s="8" t="str">
        <f>Calculator!D101</f>
        <v/>
      </c>
      <c r="B103" s="8" t="str">
        <f>IF(Calculator!G101&gt;0,Calculator!G101,Calculator!H101)</f>
        <v/>
      </c>
      <c r="C103" s="8">
        <f t="shared" si="4"/>
        <v>2</v>
      </c>
      <c r="D103" s="8">
        <f>IF(Calculator!E101="Showerhead",Calculator!F101,0)</f>
        <v>0</v>
      </c>
      <c r="E103" s="8">
        <f t="shared" si="5"/>
        <v>0</v>
      </c>
      <c r="F103" s="8">
        <f t="shared" si="6"/>
        <v>0</v>
      </c>
      <c r="G103" s="8">
        <f t="shared" si="7"/>
        <v>0</v>
      </c>
    </row>
    <row r="104" spans="1:7" x14ac:dyDescent="0.25">
      <c r="A104" s="8" t="str">
        <f>Calculator!D102</f>
        <v/>
      </c>
      <c r="B104" s="8" t="str">
        <f>IF(Calculator!G102&gt;0,Calculator!G102,Calculator!H102)</f>
        <v/>
      </c>
      <c r="C104" s="8">
        <f t="shared" si="4"/>
        <v>2</v>
      </c>
      <c r="D104" s="8">
        <f>IF(Calculator!E102="Showerhead",Calculator!F102,0)</f>
        <v>0</v>
      </c>
      <c r="E104" s="8">
        <f t="shared" si="5"/>
        <v>0</v>
      </c>
      <c r="F104" s="8">
        <f t="shared" si="6"/>
        <v>0</v>
      </c>
      <c r="G104" s="8">
        <f t="shared" si="7"/>
        <v>0</v>
      </c>
    </row>
    <row r="105" spans="1:7" x14ac:dyDescent="0.25">
      <c r="A105" s="8" t="str">
        <f>Calculator!D103</f>
        <v/>
      </c>
      <c r="B105" s="8" t="str">
        <f>IF(Calculator!G103&gt;0,Calculator!G103,Calculator!H103)</f>
        <v/>
      </c>
      <c r="C105" s="8">
        <f t="shared" si="4"/>
        <v>2</v>
      </c>
      <c r="D105" s="8">
        <f>IF(Calculator!E103="Showerhead",Calculator!F103,0)</f>
        <v>0</v>
      </c>
      <c r="E105" s="8">
        <f t="shared" si="5"/>
        <v>0</v>
      </c>
      <c r="F105" s="8">
        <f t="shared" si="6"/>
        <v>0</v>
      </c>
      <c r="G105" s="8">
        <f t="shared" si="7"/>
        <v>0</v>
      </c>
    </row>
    <row r="106" spans="1:7" x14ac:dyDescent="0.25">
      <c r="A106" s="8" t="str">
        <f>Calculator!D104</f>
        <v/>
      </c>
      <c r="B106" s="8" t="str">
        <f>IF(Calculator!G104&gt;0,Calculator!G104,Calculator!H104)</f>
        <v/>
      </c>
      <c r="C106" s="8">
        <f t="shared" si="4"/>
        <v>2</v>
      </c>
      <c r="D106" s="8">
        <f>IF(Calculator!E104="Showerhead",Calculator!F104,0)</f>
        <v>0</v>
      </c>
      <c r="E106" s="8">
        <f t="shared" si="5"/>
        <v>0</v>
      </c>
      <c r="F106" s="8">
        <f t="shared" si="6"/>
        <v>0</v>
      </c>
      <c r="G106" s="8">
        <f t="shared" si="7"/>
        <v>0</v>
      </c>
    </row>
    <row r="107" spans="1:7" x14ac:dyDescent="0.25">
      <c r="A107" s="8" t="str">
        <f>Calculator!D105</f>
        <v/>
      </c>
      <c r="B107" s="8" t="str">
        <f>IF(Calculator!G105&gt;0,Calculator!G105,Calculator!H105)</f>
        <v/>
      </c>
      <c r="C107" s="8">
        <f t="shared" si="4"/>
        <v>2</v>
      </c>
      <c r="D107" s="8">
        <f>IF(Calculator!E105="Showerhead",Calculator!F105,0)</f>
        <v>0</v>
      </c>
      <c r="E107" s="8">
        <f t="shared" si="5"/>
        <v>0</v>
      </c>
      <c r="F107" s="8">
        <f t="shared" si="6"/>
        <v>0</v>
      </c>
      <c r="G107" s="8">
        <f t="shared" si="7"/>
        <v>0</v>
      </c>
    </row>
    <row r="108" spans="1:7" x14ac:dyDescent="0.25">
      <c r="A108" s="8" t="str">
        <f>Calculator!D106</f>
        <v/>
      </c>
      <c r="B108" s="8" t="str">
        <f>IF(Calculator!G106&gt;0,Calculator!G106,Calculator!H106)</f>
        <v/>
      </c>
      <c r="C108" s="8">
        <f t="shared" si="4"/>
        <v>2</v>
      </c>
      <c r="D108" s="8">
        <f>IF(Calculator!E106="Showerhead",Calculator!F106,0)</f>
        <v>0</v>
      </c>
      <c r="E108" s="8">
        <f t="shared" si="5"/>
        <v>0</v>
      </c>
      <c r="F108" s="8">
        <f t="shared" si="6"/>
        <v>0</v>
      </c>
      <c r="G108" s="8">
        <f t="shared" si="7"/>
        <v>0</v>
      </c>
    </row>
    <row r="109" spans="1:7" x14ac:dyDescent="0.25">
      <c r="A109" s="8" t="str">
        <f>Calculator!D107</f>
        <v/>
      </c>
      <c r="B109" s="8" t="str">
        <f>IF(Calculator!G107&gt;0,Calculator!G107,Calculator!H107)</f>
        <v/>
      </c>
      <c r="C109" s="8">
        <f t="shared" si="4"/>
        <v>2</v>
      </c>
      <c r="D109" s="8">
        <f>IF(Calculator!E107="Showerhead",Calculator!F107,0)</f>
        <v>0</v>
      </c>
      <c r="E109" s="8">
        <f t="shared" si="5"/>
        <v>0</v>
      </c>
      <c r="F109" s="8">
        <f t="shared" si="6"/>
        <v>0</v>
      </c>
      <c r="G109" s="8">
        <f t="shared" si="7"/>
        <v>0</v>
      </c>
    </row>
    <row r="110" spans="1:7" x14ac:dyDescent="0.25">
      <c r="A110" s="8" t="str">
        <f>Calculator!D108</f>
        <v/>
      </c>
      <c r="B110" s="8" t="str">
        <f>IF(Calculator!G108&gt;0,Calculator!G108,Calculator!H108)</f>
        <v/>
      </c>
      <c r="C110" s="8">
        <f t="shared" si="4"/>
        <v>2</v>
      </c>
      <c r="D110" s="8">
        <f>IF(Calculator!E108="Showerhead",Calculator!F108,0)</f>
        <v>0</v>
      </c>
      <c r="E110" s="8">
        <f t="shared" si="5"/>
        <v>0</v>
      </c>
      <c r="F110" s="8">
        <f t="shared" si="6"/>
        <v>0</v>
      </c>
      <c r="G110" s="8">
        <f t="shared" si="7"/>
        <v>0</v>
      </c>
    </row>
    <row r="111" spans="1:7" x14ac:dyDescent="0.25">
      <c r="A111" s="8" t="str">
        <f>Calculator!D109</f>
        <v/>
      </c>
      <c r="B111" s="8" t="str">
        <f>IF(Calculator!G109&gt;0,Calculator!G109,Calculator!H109)</f>
        <v/>
      </c>
      <c r="C111" s="8">
        <f t="shared" si="4"/>
        <v>2</v>
      </c>
      <c r="D111" s="8">
        <f>IF(Calculator!E109="Showerhead",Calculator!F109,0)</f>
        <v>0</v>
      </c>
      <c r="E111" s="8">
        <f t="shared" si="5"/>
        <v>0</v>
      </c>
      <c r="F111" s="8">
        <f t="shared" si="6"/>
        <v>0</v>
      </c>
      <c r="G111" s="8">
        <f t="shared" si="7"/>
        <v>0</v>
      </c>
    </row>
    <row r="112" spans="1:7" x14ac:dyDescent="0.25">
      <c r="A112" s="8" t="str">
        <f>Calculator!D110</f>
        <v/>
      </c>
      <c r="B112" s="8" t="str">
        <f>IF(Calculator!G110&gt;0,Calculator!G110,Calculator!H110)</f>
        <v/>
      </c>
      <c r="C112" s="8">
        <f t="shared" si="4"/>
        <v>2</v>
      </c>
      <c r="D112" s="8">
        <f>IF(Calculator!E110="Showerhead",Calculator!F110,0)</f>
        <v>0</v>
      </c>
      <c r="E112" s="8">
        <f t="shared" si="5"/>
        <v>0</v>
      </c>
      <c r="F112" s="8">
        <f t="shared" si="6"/>
        <v>0</v>
      </c>
      <c r="G112" s="8">
        <f t="shared" si="7"/>
        <v>0</v>
      </c>
    </row>
    <row r="113" spans="1:7" x14ac:dyDescent="0.25">
      <c r="A113" s="8" t="str">
        <f>Calculator!D111</f>
        <v/>
      </c>
      <c r="B113" s="8" t="str">
        <f>IF(Calculator!G111&gt;0,Calculator!G111,Calculator!H111)</f>
        <v/>
      </c>
      <c r="C113" s="8">
        <f t="shared" si="4"/>
        <v>2</v>
      </c>
      <c r="D113" s="8">
        <f>IF(Calculator!E111="Showerhead",Calculator!F111,0)</f>
        <v>0</v>
      </c>
      <c r="E113" s="8">
        <f t="shared" si="5"/>
        <v>0</v>
      </c>
      <c r="F113" s="8">
        <f t="shared" si="6"/>
        <v>0</v>
      </c>
      <c r="G113" s="8">
        <f t="shared" si="7"/>
        <v>0</v>
      </c>
    </row>
    <row r="114" spans="1:7" x14ac:dyDescent="0.25">
      <c r="A114" s="8" t="str">
        <f>Calculator!D112</f>
        <v/>
      </c>
      <c r="B114" s="8" t="str">
        <f>IF(Calculator!G112&gt;0,Calculator!G112,Calculator!H112)</f>
        <v/>
      </c>
      <c r="C114" s="8">
        <f t="shared" si="4"/>
        <v>2</v>
      </c>
      <c r="D114" s="8">
        <f>IF(Calculator!E112="Showerhead",Calculator!F112,0)</f>
        <v>0</v>
      </c>
      <c r="E114" s="8">
        <f t="shared" si="5"/>
        <v>0</v>
      </c>
      <c r="F114" s="8">
        <f t="shared" si="6"/>
        <v>0</v>
      </c>
      <c r="G114" s="8">
        <f t="shared" si="7"/>
        <v>0</v>
      </c>
    </row>
    <row r="115" spans="1:7" x14ac:dyDescent="0.25">
      <c r="A115" s="8" t="str">
        <f>Calculator!D113</f>
        <v/>
      </c>
      <c r="B115" s="8" t="str">
        <f>IF(Calculator!G113&gt;0,Calculator!G113,Calculator!H113)</f>
        <v/>
      </c>
      <c r="C115" s="8">
        <f t="shared" si="4"/>
        <v>2</v>
      </c>
      <c r="D115" s="8">
        <f>IF(Calculator!E113="Showerhead",Calculator!F113,0)</f>
        <v>0</v>
      </c>
      <c r="E115" s="8">
        <f t="shared" si="5"/>
        <v>0</v>
      </c>
      <c r="F115" s="8">
        <f t="shared" si="6"/>
        <v>0</v>
      </c>
      <c r="G115" s="8">
        <f t="shared" si="7"/>
        <v>0</v>
      </c>
    </row>
    <row r="116" spans="1:7" x14ac:dyDescent="0.25">
      <c r="A116" s="8" t="str">
        <f>Calculator!D114</f>
        <v/>
      </c>
      <c r="B116" s="8" t="str">
        <f>IF(Calculator!G114&gt;0,Calculator!G114,Calculator!H114)</f>
        <v/>
      </c>
      <c r="C116" s="8">
        <f t="shared" si="4"/>
        <v>2</v>
      </c>
      <c r="D116" s="8">
        <f>IF(Calculator!E114="Showerhead",Calculator!F114,0)</f>
        <v>0</v>
      </c>
      <c r="E116" s="8">
        <f t="shared" si="5"/>
        <v>0</v>
      </c>
      <c r="F116" s="8">
        <f t="shared" si="6"/>
        <v>0</v>
      </c>
      <c r="G116" s="8">
        <f t="shared" si="7"/>
        <v>0</v>
      </c>
    </row>
    <row r="117" spans="1:7" x14ac:dyDescent="0.25">
      <c r="A117" s="8" t="str">
        <f>Calculator!D115</f>
        <v/>
      </c>
      <c r="B117" s="8" t="str">
        <f>IF(Calculator!G115&gt;0,Calculator!G115,Calculator!H115)</f>
        <v/>
      </c>
      <c r="C117" s="8">
        <f t="shared" si="4"/>
        <v>2</v>
      </c>
      <c r="D117" s="8">
        <f>IF(Calculator!E115="Showerhead",Calculator!F115,0)</f>
        <v>0</v>
      </c>
      <c r="E117" s="8">
        <f t="shared" si="5"/>
        <v>0</v>
      </c>
      <c r="F117" s="8">
        <f t="shared" si="6"/>
        <v>0</v>
      </c>
      <c r="G117" s="8">
        <f t="shared" si="7"/>
        <v>0</v>
      </c>
    </row>
    <row r="118" spans="1:7" x14ac:dyDescent="0.25">
      <c r="A118" s="8" t="str">
        <f>Calculator!D116</f>
        <v/>
      </c>
      <c r="B118" s="8" t="str">
        <f>IF(Calculator!G116&gt;0,Calculator!G116,Calculator!H116)</f>
        <v/>
      </c>
      <c r="C118" s="8">
        <f t="shared" si="4"/>
        <v>2</v>
      </c>
      <c r="D118" s="8">
        <f>IF(Calculator!E116="Showerhead",Calculator!F116,0)</f>
        <v>0</v>
      </c>
      <c r="E118" s="8">
        <f t="shared" si="5"/>
        <v>0</v>
      </c>
      <c r="F118" s="8">
        <f t="shared" si="6"/>
        <v>0</v>
      </c>
      <c r="G118" s="8">
        <f t="shared" si="7"/>
        <v>0</v>
      </c>
    </row>
    <row r="119" spans="1:7" x14ac:dyDescent="0.25">
      <c r="A119" s="8" t="str">
        <f>Calculator!D117</f>
        <v/>
      </c>
      <c r="B119" s="8" t="str">
        <f>IF(Calculator!G117&gt;0,Calculator!G117,Calculator!H117)</f>
        <v/>
      </c>
      <c r="C119" s="8">
        <f t="shared" si="4"/>
        <v>2</v>
      </c>
      <c r="D119" s="8">
        <f>IF(Calculator!E117="Showerhead",Calculator!F117,0)</f>
        <v>0</v>
      </c>
      <c r="E119" s="8">
        <f t="shared" si="5"/>
        <v>0</v>
      </c>
      <c r="F119" s="8">
        <f t="shared" si="6"/>
        <v>0</v>
      </c>
      <c r="G119" s="8">
        <f t="shared" si="7"/>
        <v>0</v>
      </c>
    </row>
    <row r="120" spans="1:7" x14ac:dyDescent="0.25">
      <c r="A120" s="8" t="str">
        <f>Calculator!D118</f>
        <v/>
      </c>
      <c r="B120" s="8" t="str">
        <f>IF(Calculator!G118&gt;0,Calculator!G118,Calculator!H118)</f>
        <v/>
      </c>
      <c r="C120" s="8">
        <f t="shared" si="4"/>
        <v>2</v>
      </c>
      <c r="D120" s="8">
        <f>IF(Calculator!E118="Showerhead",Calculator!F118,0)</f>
        <v>0</v>
      </c>
      <c r="E120" s="8">
        <f t="shared" si="5"/>
        <v>0</v>
      </c>
      <c r="F120" s="8">
        <f t="shared" si="6"/>
        <v>0</v>
      </c>
      <c r="G120" s="8">
        <f t="shared" si="7"/>
        <v>0</v>
      </c>
    </row>
    <row r="121" spans="1:7" x14ac:dyDescent="0.25">
      <c r="A121" s="8" t="str">
        <f>Calculator!D119</f>
        <v/>
      </c>
      <c r="B121" s="8" t="str">
        <f>IF(Calculator!G119&gt;0,Calculator!G119,Calculator!H119)</f>
        <v/>
      </c>
      <c r="C121" s="8">
        <f t="shared" si="4"/>
        <v>2</v>
      </c>
      <c r="D121" s="8">
        <f>IF(Calculator!E119="Showerhead",Calculator!F119,0)</f>
        <v>0</v>
      </c>
      <c r="E121" s="8">
        <f t="shared" si="5"/>
        <v>0</v>
      </c>
      <c r="F121" s="8">
        <f t="shared" si="6"/>
        <v>0</v>
      </c>
      <c r="G121" s="8">
        <f t="shared" si="7"/>
        <v>0</v>
      </c>
    </row>
    <row r="122" spans="1:7" x14ac:dyDescent="0.25">
      <c r="A122" s="8" t="str">
        <f>Calculator!D120</f>
        <v/>
      </c>
      <c r="B122" s="8" t="str">
        <f>IF(Calculator!G120&gt;0,Calculator!G120,Calculator!H120)</f>
        <v/>
      </c>
      <c r="C122" s="8">
        <f t="shared" si="4"/>
        <v>2</v>
      </c>
      <c r="D122" s="8">
        <f>IF(Calculator!E120="Showerhead",Calculator!F120,0)</f>
        <v>0</v>
      </c>
      <c r="E122" s="8">
        <f t="shared" si="5"/>
        <v>0</v>
      </c>
      <c r="F122" s="8">
        <f t="shared" si="6"/>
        <v>0</v>
      </c>
      <c r="G122" s="8">
        <f t="shared" si="7"/>
        <v>0</v>
      </c>
    </row>
    <row r="123" spans="1:7" x14ac:dyDescent="0.25">
      <c r="A123" s="8" t="str">
        <f>Calculator!D121</f>
        <v/>
      </c>
      <c r="B123" s="8" t="str">
        <f>IF(Calculator!G121&gt;0,Calculator!G121,Calculator!H121)</f>
        <v/>
      </c>
      <c r="C123" s="8">
        <f t="shared" si="4"/>
        <v>2</v>
      </c>
      <c r="D123" s="8">
        <f>IF(Calculator!E121="Showerhead",Calculator!F121,0)</f>
        <v>0</v>
      </c>
      <c r="E123" s="8">
        <f t="shared" si="5"/>
        <v>0</v>
      </c>
      <c r="F123" s="8">
        <f t="shared" si="6"/>
        <v>0</v>
      </c>
      <c r="G123" s="8">
        <f t="shared" si="7"/>
        <v>0</v>
      </c>
    </row>
    <row r="124" spans="1:7" x14ac:dyDescent="0.25">
      <c r="A124" s="8" t="str">
        <f>Calculator!D122</f>
        <v/>
      </c>
      <c r="B124" s="8" t="str">
        <f>IF(Calculator!G122&gt;0,Calculator!G122,Calculator!H122)</f>
        <v/>
      </c>
      <c r="C124" s="8">
        <f t="shared" si="4"/>
        <v>2</v>
      </c>
      <c r="D124" s="8">
        <f>IF(Calculator!E122="Showerhead",Calculator!F122,0)</f>
        <v>0</v>
      </c>
      <c r="E124" s="8">
        <f t="shared" si="5"/>
        <v>0</v>
      </c>
      <c r="F124" s="8">
        <f t="shared" si="6"/>
        <v>0</v>
      </c>
      <c r="G124" s="8">
        <f t="shared" si="7"/>
        <v>0</v>
      </c>
    </row>
    <row r="125" spans="1:7" x14ac:dyDescent="0.25">
      <c r="A125" s="8" t="str">
        <f>Calculator!D123</f>
        <v/>
      </c>
      <c r="B125" s="8" t="str">
        <f>IF(Calculator!G123&gt;0,Calculator!G123,Calculator!H123)</f>
        <v/>
      </c>
      <c r="C125" s="8">
        <f t="shared" si="4"/>
        <v>2</v>
      </c>
      <c r="D125" s="8">
        <f>IF(Calculator!E123="Showerhead",Calculator!F123,0)</f>
        <v>0</v>
      </c>
      <c r="E125" s="8">
        <f t="shared" si="5"/>
        <v>0</v>
      </c>
      <c r="F125" s="8">
        <f t="shared" si="6"/>
        <v>0</v>
      </c>
      <c r="G125" s="8">
        <f t="shared" si="7"/>
        <v>0</v>
      </c>
    </row>
    <row r="126" spans="1:7" x14ac:dyDescent="0.25">
      <c r="A126" s="8" t="str">
        <f>Calculator!D124</f>
        <v/>
      </c>
      <c r="B126" s="8" t="str">
        <f>IF(Calculator!G124&gt;0,Calculator!G124,Calculator!H124)</f>
        <v/>
      </c>
      <c r="C126" s="8">
        <f t="shared" si="4"/>
        <v>2</v>
      </c>
      <c r="D126" s="8">
        <f>IF(Calculator!E124="Showerhead",Calculator!F124,0)</f>
        <v>0</v>
      </c>
      <c r="E126" s="8">
        <f t="shared" si="5"/>
        <v>0</v>
      </c>
      <c r="F126" s="8">
        <f t="shared" si="6"/>
        <v>0</v>
      </c>
      <c r="G126" s="8">
        <f t="shared" si="7"/>
        <v>0</v>
      </c>
    </row>
    <row r="127" spans="1:7" x14ac:dyDescent="0.25">
      <c r="A127" s="8" t="str">
        <f>Calculator!D125</f>
        <v/>
      </c>
      <c r="B127" s="8" t="str">
        <f>IF(Calculator!G125&gt;0,Calculator!G125,Calculator!H125)</f>
        <v/>
      </c>
      <c r="C127" s="8">
        <f t="shared" si="4"/>
        <v>2</v>
      </c>
      <c r="D127" s="8">
        <f>IF(Calculator!E125="Showerhead",Calculator!F125,0)</f>
        <v>0</v>
      </c>
      <c r="E127" s="8">
        <f t="shared" si="5"/>
        <v>0</v>
      </c>
      <c r="F127" s="8">
        <f t="shared" si="6"/>
        <v>0</v>
      </c>
      <c r="G127" s="8">
        <f t="shared" si="7"/>
        <v>0</v>
      </c>
    </row>
    <row r="128" spans="1:7" x14ac:dyDescent="0.25">
      <c r="A128" s="8" t="str">
        <f>Calculator!D126</f>
        <v/>
      </c>
      <c r="B128" s="8" t="str">
        <f>IF(Calculator!G126&gt;0,Calculator!G126,Calculator!H126)</f>
        <v/>
      </c>
      <c r="C128" s="8">
        <f t="shared" si="4"/>
        <v>2</v>
      </c>
      <c r="D128" s="8">
        <f>IF(Calculator!E126="Showerhead",Calculator!F126,0)</f>
        <v>0</v>
      </c>
      <c r="E128" s="8">
        <f t="shared" si="5"/>
        <v>0</v>
      </c>
      <c r="F128" s="8">
        <f t="shared" si="6"/>
        <v>0</v>
      </c>
      <c r="G128" s="8">
        <f t="shared" si="7"/>
        <v>0</v>
      </c>
    </row>
    <row r="129" spans="1:7" x14ac:dyDescent="0.25">
      <c r="A129" s="8" t="str">
        <f>Calculator!D127</f>
        <v/>
      </c>
      <c r="B129" s="8" t="str">
        <f>IF(Calculator!G127&gt;0,Calculator!G127,Calculator!H127)</f>
        <v/>
      </c>
      <c r="C129" s="8">
        <f t="shared" si="4"/>
        <v>2</v>
      </c>
      <c r="D129" s="8">
        <f>IF(Calculator!E127="Showerhead",Calculator!F127,0)</f>
        <v>0</v>
      </c>
      <c r="E129" s="8">
        <f t="shared" si="5"/>
        <v>0</v>
      </c>
      <c r="F129" s="8">
        <f t="shared" si="6"/>
        <v>0</v>
      </c>
      <c r="G129" s="8">
        <f t="shared" si="7"/>
        <v>0</v>
      </c>
    </row>
    <row r="130" spans="1:7" x14ac:dyDescent="0.25">
      <c r="A130" s="8" t="str">
        <f>Calculator!D128</f>
        <v/>
      </c>
      <c r="B130" s="8" t="str">
        <f>IF(Calculator!G128&gt;0,Calculator!G128,Calculator!H128)</f>
        <v/>
      </c>
      <c r="C130" s="8">
        <f t="shared" si="4"/>
        <v>2</v>
      </c>
      <c r="D130" s="8">
        <f>IF(Calculator!E128="Showerhead",Calculator!F128,0)</f>
        <v>0</v>
      </c>
      <c r="E130" s="8">
        <f t="shared" si="5"/>
        <v>0</v>
      </c>
      <c r="F130" s="8">
        <f t="shared" si="6"/>
        <v>0</v>
      </c>
      <c r="G130" s="8">
        <f t="shared" si="7"/>
        <v>0</v>
      </c>
    </row>
    <row r="131" spans="1:7" x14ac:dyDescent="0.25">
      <c r="A131" s="8" t="str">
        <f>Calculator!D129</f>
        <v/>
      </c>
      <c r="B131" s="8" t="str">
        <f>IF(Calculator!G129&gt;0,Calculator!G129,Calculator!H129)</f>
        <v/>
      </c>
      <c r="C131" s="8">
        <f t="shared" si="4"/>
        <v>2</v>
      </c>
      <c r="D131" s="8">
        <f>IF(Calculator!E129="Showerhead",Calculator!F129,0)</f>
        <v>0</v>
      </c>
      <c r="E131" s="8">
        <f t="shared" si="5"/>
        <v>0</v>
      </c>
      <c r="F131" s="8">
        <f t="shared" si="6"/>
        <v>0</v>
      </c>
      <c r="G131" s="8">
        <f t="shared" si="7"/>
        <v>0</v>
      </c>
    </row>
    <row r="132" spans="1:7" x14ac:dyDescent="0.25">
      <c r="A132" s="8" t="str">
        <f>Calculator!D130</f>
        <v/>
      </c>
      <c r="B132" s="8" t="str">
        <f>IF(Calculator!G130&gt;0,Calculator!G130,Calculator!H130)</f>
        <v/>
      </c>
      <c r="C132" s="8">
        <f t="shared" si="4"/>
        <v>2</v>
      </c>
      <c r="D132" s="8">
        <f>IF(Calculator!E130="Showerhead",Calculator!F130,0)</f>
        <v>0</v>
      </c>
      <c r="E132" s="8">
        <f t="shared" si="5"/>
        <v>0</v>
      </c>
      <c r="F132" s="8">
        <f t="shared" si="6"/>
        <v>0</v>
      </c>
      <c r="G132" s="8">
        <f t="shared" si="7"/>
        <v>0</v>
      </c>
    </row>
    <row r="133" spans="1:7" x14ac:dyDescent="0.25">
      <c r="A133" s="8" t="str">
        <f>Calculator!D131</f>
        <v/>
      </c>
      <c r="B133" s="8" t="str">
        <f>IF(Calculator!G131&gt;0,Calculator!G131,Calculator!H131)</f>
        <v/>
      </c>
      <c r="C133" s="8">
        <f t="shared" si="4"/>
        <v>2</v>
      </c>
      <c r="D133" s="8">
        <f>IF(Calculator!E131="Showerhead",Calculator!F131,0)</f>
        <v>0</v>
      </c>
      <c r="E133" s="8">
        <f t="shared" si="5"/>
        <v>0</v>
      </c>
      <c r="F133" s="8">
        <f t="shared" si="6"/>
        <v>0</v>
      </c>
      <c r="G133" s="8">
        <f t="shared" si="7"/>
        <v>0</v>
      </c>
    </row>
    <row r="134" spans="1:7" x14ac:dyDescent="0.25">
      <c r="A134" s="8" t="str">
        <f>Calculator!D132</f>
        <v/>
      </c>
      <c r="B134" s="8" t="str">
        <f>IF(Calculator!G132&gt;0,Calculator!G132,Calculator!H132)</f>
        <v/>
      </c>
      <c r="C134" s="8">
        <f t="shared" si="4"/>
        <v>2</v>
      </c>
      <c r="D134" s="8">
        <f>IF(Calculator!E132="Showerhead",Calculator!F132,0)</f>
        <v>0</v>
      </c>
      <c r="E134" s="8">
        <f t="shared" si="5"/>
        <v>0</v>
      </c>
      <c r="F134" s="8">
        <f t="shared" si="6"/>
        <v>0</v>
      </c>
      <c r="G134" s="8">
        <f t="shared" si="7"/>
        <v>0</v>
      </c>
    </row>
    <row r="135" spans="1:7" x14ac:dyDescent="0.25">
      <c r="A135" s="8" t="str">
        <f>Calculator!D133</f>
        <v/>
      </c>
      <c r="B135" s="8" t="str">
        <f>IF(Calculator!G133&gt;0,Calculator!G133,Calculator!H133)</f>
        <v/>
      </c>
      <c r="C135" s="8">
        <f t="shared" si="4"/>
        <v>2</v>
      </c>
      <c r="D135" s="8">
        <f>IF(Calculator!E133="Showerhead",Calculator!F133,0)</f>
        <v>0</v>
      </c>
      <c r="E135" s="8">
        <f t="shared" si="5"/>
        <v>0</v>
      </c>
      <c r="F135" s="8">
        <f t="shared" si="6"/>
        <v>0</v>
      </c>
      <c r="G135" s="8">
        <f t="shared" si="7"/>
        <v>0</v>
      </c>
    </row>
    <row r="136" spans="1:7" x14ac:dyDescent="0.25">
      <c r="A136" s="8" t="str">
        <f>Calculator!D134</f>
        <v/>
      </c>
      <c r="B136" s="8" t="str">
        <f>IF(Calculator!G134&gt;0,Calculator!G134,Calculator!H134)</f>
        <v/>
      </c>
      <c r="C136" s="8">
        <f t="shared" si="4"/>
        <v>2</v>
      </c>
      <c r="D136" s="8">
        <f>IF(Calculator!E134="Showerhead",Calculator!F134,0)</f>
        <v>0</v>
      </c>
      <c r="E136" s="8">
        <f t="shared" si="5"/>
        <v>0</v>
      </c>
      <c r="F136" s="8">
        <f t="shared" si="6"/>
        <v>0</v>
      </c>
      <c r="G136" s="8">
        <f t="shared" si="7"/>
        <v>0</v>
      </c>
    </row>
    <row r="137" spans="1:7" x14ac:dyDescent="0.25">
      <c r="A137" s="8" t="str">
        <f>Calculator!D135</f>
        <v/>
      </c>
      <c r="B137" s="8" t="str">
        <f>IF(Calculator!G135&gt;0,Calculator!G135,Calculator!H135)</f>
        <v/>
      </c>
      <c r="C137" s="8">
        <f t="shared" si="4"/>
        <v>2</v>
      </c>
      <c r="D137" s="8">
        <f>IF(Calculator!E135="Showerhead",Calculator!F135,0)</f>
        <v>0</v>
      </c>
      <c r="E137" s="8">
        <f t="shared" si="5"/>
        <v>0</v>
      </c>
      <c r="F137" s="8">
        <f t="shared" si="6"/>
        <v>0</v>
      </c>
      <c r="G137" s="8">
        <f t="shared" si="7"/>
        <v>0</v>
      </c>
    </row>
    <row r="138" spans="1:7" x14ac:dyDescent="0.25">
      <c r="A138" s="8" t="str">
        <f>Calculator!D136</f>
        <v/>
      </c>
      <c r="B138" s="8" t="str">
        <f>IF(Calculator!G136&gt;0,Calculator!G136,Calculator!H136)</f>
        <v/>
      </c>
      <c r="C138" s="8">
        <f t="shared" si="4"/>
        <v>2</v>
      </c>
      <c r="D138" s="8">
        <f>IF(Calculator!E136="Showerhead",Calculator!F136,0)</f>
        <v>0</v>
      </c>
      <c r="E138" s="8">
        <f t="shared" si="5"/>
        <v>0</v>
      </c>
      <c r="F138" s="8">
        <f t="shared" si="6"/>
        <v>0</v>
      </c>
      <c r="G138" s="8">
        <f t="shared" si="7"/>
        <v>0</v>
      </c>
    </row>
    <row r="139" spans="1:7" x14ac:dyDescent="0.25">
      <c r="A139" s="8" t="str">
        <f>Calculator!D137</f>
        <v/>
      </c>
      <c r="B139" s="8" t="str">
        <f>IF(Calculator!G137&gt;0,Calculator!G137,Calculator!H137)</f>
        <v/>
      </c>
      <c r="C139" s="8">
        <f t="shared" si="4"/>
        <v>2</v>
      </c>
      <c r="D139" s="8">
        <f>IF(Calculator!E137="Showerhead",Calculator!F137,0)</f>
        <v>0</v>
      </c>
      <c r="E139" s="8">
        <f t="shared" si="5"/>
        <v>0</v>
      </c>
      <c r="F139" s="8">
        <f t="shared" si="6"/>
        <v>0</v>
      </c>
      <c r="G139" s="8">
        <f t="shared" si="7"/>
        <v>0</v>
      </c>
    </row>
    <row r="140" spans="1:7" x14ac:dyDescent="0.25">
      <c r="A140" s="8" t="str">
        <f>Calculator!D138</f>
        <v/>
      </c>
      <c r="B140" s="8" t="str">
        <f>IF(Calculator!G138&gt;0,Calculator!G138,Calculator!H138)</f>
        <v/>
      </c>
      <c r="C140" s="8">
        <f t="shared" si="4"/>
        <v>2</v>
      </c>
      <c r="D140" s="8">
        <f>IF(Calculator!E138="Showerhead",Calculator!F138,0)</f>
        <v>0</v>
      </c>
      <c r="E140" s="8">
        <f t="shared" si="5"/>
        <v>0</v>
      </c>
      <c r="F140" s="8">
        <f t="shared" si="6"/>
        <v>0</v>
      </c>
      <c r="G140" s="8">
        <f t="shared" si="7"/>
        <v>0</v>
      </c>
    </row>
    <row r="141" spans="1:7" x14ac:dyDescent="0.25">
      <c r="A141" s="8" t="str">
        <f>Calculator!D139</f>
        <v/>
      </c>
      <c r="B141" s="8" t="str">
        <f>IF(Calculator!G139&gt;0,Calculator!G139,Calculator!H139)</f>
        <v/>
      </c>
      <c r="C141" s="8">
        <f t="shared" si="4"/>
        <v>2</v>
      </c>
      <c r="D141" s="8">
        <f>IF(Calculator!E139="Showerhead",Calculator!F139,0)</f>
        <v>0</v>
      </c>
      <c r="E141" s="8">
        <f t="shared" si="5"/>
        <v>0</v>
      </c>
      <c r="F141" s="8">
        <f t="shared" si="6"/>
        <v>0</v>
      </c>
      <c r="G141" s="8">
        <f t="shared" si="7"/>
        <v>0</v>
      </c>
    </row>
    <row r="142" spans="1:7" x14ac:dyDescent="0.25">
      <c r="A142" s="8" t="str">
        <f>Calculator!D140</f>
        <v/>
      </c>
      <c r="B142" s="8" t="str">
        <f>IF(Calculator!G140&gt;0,Calculator!G140,Calculator!H140)</f>
        <v/>
      </c>
      <c r="C142" s="8">
        <f t="shared" si="4"/>
        <v>2</v>
      </c>
      <c r="D142" s="8">
        <f>IF(Calculator!E140="Showerhead",Calculator!F140,0)</f>
        <v>0</v>
      </c>
      <c r="E142" s="8">
        <f t="shared" si="5"/>
        <v>0</v>
      </c>
      <c r="F142" s="8">
        <f t="shared" si="6"/>
        <v>0</v>
      </c>
      <c r="G142" s="8">
        <f t="shared" si="7"/>
        <v>0</v>
      </c>
    </row>
    <row r="143" spans="1:7" x14ac:dyDescent="0.25">
      <c r="A143" s="8" t="str">
        <f>Calculator!D141</f>
        <v/>
      </c>
      <c r="B143" s="8" t="str">
        <f>IF(Calculator!G141&gt;0,Calculator!G141,Calculator!H141)</f>
        <v/>
      </c>
      <c r="C143" s="8">
        <f t="shared" si="4"/>
        <v>2</v>
      </c>
      <c r="D143" s="8">
        <f>IF(Calculator!E141="Showerhead",Calculator!F141,0)</f>
        <v>0</v>
      </c>
      <c r="E143" s="8">
        <f t="shared" si="5"/>
        <v>0</v>
      </c>
      <c r="F143" s="8">
        <f t="shared" si="6"/>
        <v>0</v>
      </c>
      <c r="G143" s="8">
        <f t="shared" si="7"/>
        <v>0</v>
      </c>
    </row>
    <row r="144" spans="1:7" x14ac:dyDescent="0.25">
      <c r="A144" s="8" t="str">
        <f>Calculator!D142</f>
        <v/>
      </c>
      <c r="B144" s="8" t="str">
        <f>IF(Calculator!G142&gt;0,Calculator!G142,Calculator!H142)</f>
        <v/>
      </c>
      <c r="C144" s="8">
        <f t="shared" si="4"/>
        <v>2</v>
      </c>
      <c r="D144" s="8">
        <f>IF(Calculator!E142="Showerhead",Calculator!F142,0)</f>
        <v>0</v>
      </c>
      <c r="E144" s="8">
        <f t="shared" si="5"/>
        <v>0</v>
      </c>
      <c r="F144" s="8">
        <f t="shared" si="6"/>
        <v>0</v>
      </c>
      <c r="G144" s="8">
        <f t="shared" si="7"/>
        <v>0</v>
      </c>
    </row>
    <row r="145" spans="1:7" x14ac:dyDescent="0.25">
      <c r="A145" s="8" t="str">
        <f>Calculator!D143</f>
        <v/>
      </c>
      <c r="B145" s="8" t="str">
        <f>IF(Calculator!G143&gt;0,Calculator!G143,Calculator!H143)</f>
        <v/>
      </c>
      <c r="C145" s="8">
        <f t="shared" ref="C145:C208" si="8">$B$8</f>
        <v>2</v>
      </c>
      <c r="D145" s="8">
        <f>IF(Calculator!E143="Showerhead",Calculator!F143,0)</f>
        <v>0</v>
      </c>
      <c r="E145" s="8">
        <f t="shared" ref="E145:E208" si="9">IFERROR((NO_EMP*$B$11*$B$9*OP_DAYS)/$B$13,0)</f>
        <v>0</v>
      </c>
      <c r="F145" s="8">
        <f t="shared" ref="F145:F208" si="10">IFERROR(D145*E145*B145/GALPERM3,0)</f>
        <v>0</v>
      </c>
      <c r="G145" s="8">
        <f t="shared" ref="G145:G208" si="11">C145*D145*E145/GALPERM3</f>
        <v>0</v>
      </c>
    </row>
    <row r="146" spans="1:7" x14ac:dyDescent="0.25">
      <c r="A146" s="8" t="str">
        <f>Calculator!D144</f>
        <v/>
      </c>
      <c r="B146" s="8" t="str">
        <f>IF(Calculator!G144&gt;0,Calculator!G144,Calculator!H144)</f>
        <v/>
      </c>
      <c r="C146" s="8">
        <f t="shared" si="8"/>
        <v>2</v>
      </c>
      <c r="D146" s="8">
        <f>IF(Calculator!E144="Showerhead",Calculator!F144,0)</f>
        <v>0</v>
      </c>
      <c r="E146" s="8">
        <f t="shared" si="9"/>
        <v>0</v>
      </c>
      <c r="F146" s="8">
        <f t="shared" si="10"/>
        <v>0</v>
      </c>
      <c r="G146" s="8">
        <f t="shared" si="11"/>
        <v>0</v>
      </c>
    </row>
    <row r="147" spans="1:7" x14ac:dyDescent="0.25">
      <c r="A147" s="8" t="str">
        <f>Calculator!D145</f>
        <v/>
      </c>
      <c r="B147" s="8" t="str">
        <f>IF(Calculator!G145&gt;0,Calculator!G145,Calculator!H145)</f>
        <v/>
      </c>
      <c r="C147" s="8">
        <f t="shared" si="8"/>
        <v>2</v>
      </c>
      <c r="D147" s="8">
        <f>IF(Calculator!E145="Showerhead",Calculator!F145,0)</f>
        <v>0</v>
      </c>
      <c r="E147" s="8">
        <f t="shared" si="9"/>
        <v>0</v>
      </c>
      <c r="F147" s="8">
        <f t="shared" si="10"/>
        <v>0</v>
      </c>
      <c r="G147" s="8">
        <f t="shared" si="11"/>
        <v>0</v>
      </c>
    </row>
    <row r="148" spans="1:7" x14ac:dyDescent="0.25">
      <c r="A148" s="8" t="str">
        <f>Calculator!D146</f>
        <v/>
      </c>
      <c r="B148" s="8" t="str">
        <f>IF(Calculator!G146&gt;0,Calculator!G146,Calculator!H146)</f>
        <v/>
      </c>
      <c r="C148" s="8">
        <f t="shared" si="8"/>
        <v>2</v>
      </c>
      <c r="D148" s="8">
        <f>IF(Calculator!E146="Showerhead",Calculator!F146,0)</f>
        <v>0</v>
      </c>
      <c r="E148" s="8">
        <f t="shared" si="9"/>
        <v>0</v>
      </c>
      <c r="F148" s="8">
        <f t="shared" si="10"/>
        <v>0</v>
      </c>
      <c r="G148" s="8">
        <f t="shared" si="11"/>
        <v>0</v>
      </c>
    </row>
    <row r="149" spans="1:7" x14ac:dyDescent="0.25">
      <c r="A149" s="8" t="str">
        <f>Calculator!D147</f>
        <v/>
      </c>
      <c r="B149" s="8" t="str">
        <f>IF(Calculator!G147&gt;0,Calculator!G147,Calculator!H147)</f>
        <v/>
      </c>
      <c r="C149" s="8">
        <f t="shared" si="8"/>
        <v>2</v>
      </c>
      <c r="D149" s="8">
        <f>IF(Calculator!E147="Showerhead",Calculator!F147,0)</f>
        <v>0</v>
      </c>
      <c r="E149" s="8">
        <f t="shared" si="9"/>
        <v>0</v>
      </c>
      <c r="F149" s="8">
        <f t="shared" si="10"/>
        <v>0</v>
      </c>
      <c r="G149" s="8">
        <f t="shared" si="11"/>
        <v>0</v>
      </c>
    </row>
    <row r="150" spans="1:7" x14ac:dyDescent="0.25">
      <c r="A150" s="8" t="str">
        <f>Calculator!D148</f>
        <v/>
      </c>
      <c r="B150" s="8" t="str">
        <f>IF(Calculator!G148&gt;0,Calculator!G148,Calculator!H148)</f>
        <v/>
      </c>
      <c r="C150" s="8">
        <f t="shared" si="8"/>
        <v>2</v>
      </c>
      <c r="D150" s="8">
        <f>IF(Calculator!E148="Showerhead",Calculator!F148,0)</f>
        <v>0</v>
      </c>
      <c r="E150" s="8">
        <f t="shared" si="9"/>
        <v>0</v>
      </c>
      <c r="F150" s="8">
        <f t="shared" si="10"/>
        <v>0</v>
      </c>
      <c r="G150" s="8">
        <f t="shared" si="11"/>
        <v>0</v>
      </c>
    </row>
    <row r="151" spans="1:7" x14ac:dyDescent="0.25">
      <c r="A151" s="8" t="str">
        <f>Calculator!D149</f>
        <v/>
      </c>
      <c r="B151" s="8" t="str">
        <f>IF(Calculator!G149&gt;0,Calculator!G149,Calculator!H149)</f>
        <v/>
      </c>
      <c r="C151" s="8">
        <f t="shared" si="8"/>
        <v>2</v>
      </c>
      <c r="D151" s="8">
        <f>IF(Calculator!E149="Showerhead",Calculator!F149,0)</f>
        <v>0</v>
      </c>
      <c r="E151" s="8">
        <f t="shared" si="9"/>
        <v>0</v>
      </c>
      <c r="F151" s="8">
        <f t="shared" si="10"/>
        <v>0</v>
      </c>
      <c r="G151" s="8">
        <f t="shared" si="11"/>
        <v>0</v>
      </c>
    </row>
    <row r="152" spans="1:7" x14ac:dyDescent="0.25">
      <c r="A152" s="8" t="str">
        <f>Calculator!D150</f>
        <v/>
      </c>
      <c r="B152" s="8" t="str">
        <f>IF(Calculator!G150&gt;0,Calculator!G150,Calculator!H150)</f>
        <v/>
      </c>
      <c r="C152" s="8">
        <f t="shared" si="8"/>
        <v>2</v>
      </c>
      <c r="D152" s="8">
        <f>IF(Calculator!E150="Showerhead",Calculator!F150,0)</f>
        <v>0</v>
      </c>
      <c r="E152" s="8">
        <f t="shared" si="9"/>
        <v>0</v>
      </c>
      <c r="F152" s="8">
        <f t="shared" si="10"/>
        <v>0</v>
      </c>
      <c r="G152" s="8">
        <f t="shared" si="11"/>
        <v>0</v>
      </c>
    </row>
    <row r="153" spans="1:7" x14ac:dyDescent="0.25">
      <c r="A153" s="8" t="str">
        <f>Calculator!D151</f>
        <v/>
      </c>
      <c r="B153" s="8" t="str">
        <f>IF(Calculator!G151&gt;0,Calculator!G151,Calculator!H151)</f>
        <v/>
      </c>
      <c r="C153" s="8">
        <f t="shared" si="8"/>
        <v>2</v>
      </c>
      <c r="D153" s="8">
        <f>IF(Calculator!E151="Showerhead",Calculator!F151,0)</f>
        <v>0</v>
      </c>
      <c r="E153" s="8">
        <f t="shared" si="9"/>
        <v>0</v>
      </c>
      <c r="F153" s="8">
        <f t="shared" si="10"/>
        <v>0</v>
      </c>
      <c r="G153" s="8">
        <f t="shared" si="11"/>
        <v>0</v>
      </c>
    </row>
    <row r="154" spans="1:7" x14ac:dyDescent="0.25">
      <c r="A154" s="8" t="str">
        <f>Calculator!D152</f>
        <v/>
      </c>
      <c r="B154" s="8" t="str">
        <f>IF(Calculator!G152&gt;0,Calculator!G152,Calculator!H152)</f>
        <v/>
      </c>
      <c r="C154" s="8">
        <f t="shared" si="8"/>
        <v>2</v>
      </c>
      <c r="D154" s="8">
        <f>IF(Calculator!E152="Showerhead",Calculator!F152,0)</f>
        <v>0</v>
      </c>
      <c r="E154" s="8">
        <f t="shared" si="9"/>
        <v>0</v>
      </c>
      <c r="F154" s="8">
        <f t="shared" si="10"/>
        <v>0</v>
      </c>
      <c r="G154" s="8">
        <f t="shared" si="11"/>
        <v>0</v>
      </c>
    </row>
    <row r="155" spans="1:7" x14ac:dyDescent="0.25">
      <c r="A155" s="8" t="str">
        <f>Calculator!D153</f>
        <v/>
      </c>
      <c r="B155" s="8" t="str">
        <f>IF(Calculator!G153&gt;0,Calculator!G153,Calculator!H153)</f>
        <v/>
      </c>
      <c r="C155" s="8">
        <f t="shared" si="8"/>
        <v>2</v>
      </c>
      <c r="D155" s="8">
        <f>IF(Calculator!E153="Showerhead",Calculator!F153,0)</f>
        <v>0</v>
      </c>
      <c r="E155" s="8">
        <f t="shared" si="9"/>
        <v>0</v>
      </c>
      <c r="F155" s="8">
        <f t="shared" si="10"/>
        <v>0</v>
      </c>
      <c r="G155" s="8">
        <f t="shared" si="11"/>
        <v>0</v>
      </c>
    </row>
    <row r="156" spans="1:7" x14ac:dyDescent="0.25">
      <c r="A156" s="8" t="str">
        <f>Calculator!D154</f>
        <v/>
      </c>
      <c r="B156" s="8" t="str">
        <f>IF(Calculator!G154&gt;0,Calculator!G154,Calculator!H154)</f>
        <v/>
      </c>
      <c r="C156" s="8">
        <f t="shared" si="8"/>
        <v>2</v>
      </c>
      <c r="D156" s="8">
        <f>IF(Calculator!E154="Showerhead",Calculator!F154,0)</f>
        <v>0</v>
      </c>
      <c r="E156" s="8">
        <f t="shared" si="9"/>
        <v>0</v>
      </c>
      <c r="F156" s="8">
        <f t="shared" si="10"/>
        <v>0</v>
      </c>
      <c r="G156" s="8">
        <f t="shared" si="11"/>
        <v>0</v>
      </c>
    </row>
    <row r="157" spans="1:7" x14ac:dyDescent="0.25">
      <c r="A157" s="8" t="str">
        <f>Calculator!D155</f>
        <v/>
      </c>
      <c r="B157" s="8" t="str">
        <f>IF(Calculator!G155&gt;0,Calculator!G155,Calculator!H155)</f>
        <v/>
      </c>
      <c r="C157" s="8">
        <f t="shared" si="8"/>
        <v>2</v>
      </c>
      <c r="D157" s="8">
        <f>IF(Calculator!E155="Showerhead",Calculator!F155,0)</f>
        <v>0</v>
      </c>
      <c r="E157" s="8">
        <f t="shared" si="9"/>
        <v>0</v>
      </c>
      <c r="F157" s="8">
        <f t="shared" si="10"/>
        <v>0</v>
      </c>
      <c r="G157" s="8">
        <f t="shared" si="11"/>
        <v>0</v>
      </c>
    </row>
    <row r="158" spans="1:7" x14ac:dyDescent="0.25">
      <c r="A158" s="8" t="str">
        <f>Calculator!D156</f>
        <v/>
      </c>
      <c r="B158" s="8" t="str">
        <f>IF(Calculator!G156&gt;0,Calculator!G156,Calculator!H156)</f>
        <v/>
      </c>
      <c r="C158" s="8">
        <f t="shared" si="8"/>
        <v>2</v>
      </c>
      <c r="D158" s="8">
        <f>IF(Calculator!E156="Showerhead",Calculator!F156,0)</f>
        <v>0</v>
      </c>
      <c r="E158" s="8">
        <f t="shared" si="9"/>
        <v>0</v>
      </c>
      <c r="F158" s="8">
        <f t="shared" si="10"/>
        <v>0</v>
      </c>
      <c r="G158" s="8">
        <f t="shared" si="11"/>
        <v>0</v>
      </c>
    </row>
    <row r="159" spans="1:7" x14ac:dyDescent="0.25">
      <c r="A159" s="8" t="str">
        <f>Calculator!D157</f>
        <v/>
      </c>
      <c r="B159" s="8" t="str">
        <f>IF(Calculator!G157&gt;0,Calculator!G157,Calculator!H157)</f>
        <v/>
      </c>
      <c r="C159" s="8">
        <f t="shared" si="8"/>
        <v>2</v>
      </c>
      <c r="D159" s="8">
        <f>IF(Calculator!E157="Showerhead",Calculator!F157,0)</f>
        <v>0</v>
      </c>
      <c r="E159" s="8">
        <f t="shared" si="9"/>
        <v>0</v>
      </c>
      <c r="F159" s="8">
        <f t="shared" si="10"/>
        <v>0</v>
      </c>
      <c r="G159" s="8">
        <f t="shared" si="11"/>
        <v>0</v>
      </c>
    </row>
    <row r="160" spans="1:7" x14ac:dyDescent="0.25">
      <c r="A160" s="8" t="str">
        <f>Calculator!D158</f>
        <v/>
      </c>
      <c r="B160" s="8" t="str">
        <f>IF(Calculator!G158&gt;0,Calculator!G158,Calculator!H158)</f>
        <v/>
      </c>
      <c r="C160" s="8">
        <f t="shared" si="8"/>
        <v>2</v>
      </c>
      <c r="D160" s="8">
        <f>IF(Calculator!E158="Showerhead",Calculator!F158,0)</f>
        <v>0</v>
      </c>
      <c r="E160" s="8">
        <f t="shared" si="9"/>
        <v>0</v>
      </c>
      <c r="F160" s="8">
        <f t="shared" si="10"/>
        <v>0</v>
      </c>
      <c r="G160" s="8">
        <f t="shared" si="11"/>
        <v>0</v>
      </c>
    </row>
    <row r="161" spans="1:7" x14ac:dyDescent="0.25">
      <c r="A161" s="8" t="str">
        <f>Calculator!D159</f>
        <v/>
      </c>
      <c r="B161" s="8" t="str">
        <f>IF(Calculator!G159&gt;0,Calculator!G159,Calculator!H159)</f>
        <v/>
      </c>
      <c r="C161" s="8">
        <f t="shared" si="8"/>
        <v>2</v>
      </c>
      <c r="D161" s="8">
        <f>IF(Calculator!E159="Showerhead",Calculator!F159,0)</f>
        <v>0</v>
      </c>
      <c r="E161" s="8">
        <f t="shared" si="9"/>
        <v>0</v>
      </c>
      <c r="F161" s="8">
        <f t="shared" si="10"/>
        <v>0</v>
      </c>
      <c r="G161" s="8">
        <f t="shared" si="11"/>
        <v>0</v>
      </c>
    </row>
    <row r="162" spans="1:7" x14ac:dyDescent="0.25">
      <c r="A162" s="8" t="str">
        <f>Calculator!D160</f>
        <v/>
      </c>
      <c r="B162" s="8" t="str">
        <f>IF(Calculator!G160&gt;0,Calculator!G160,Calculator!H160)</f>
        <v/>
      </c>
      <c r="C162" s="8">
        <f t="shared" si="8"/>
        <v>2</v>
      </c>
      <c r="D162" s="8">
        <f>IF(Calculator!E160="Showerhead",Calculator!F160,0)</f>
        <v>0</v>
      </c>
      <c r="E162" s="8">
        <f t="shared" si="9"/>
        <v>0</v>
      </c>
      <c r="F162" s="8">
        <f t="shared" si="10"/>
        <v>0</v>
      </c>
      <c r="G162" s="8">
        <f t="shared" si="11"/>
        <v>0</v>
      </c>
    </row>
    <row r="163" spans="1:7" x14ac:dyDescent="0.25">
      <c r="A163" s="8" t="str">
        <f>Calculator!D161</f>
        <v/>
      </c>
      <c r="B163" s="8" t="str">
        <f>IF(Calculator!G161&gt;0,Calculator!G161,Calculator!H161)</f>
        <v/>
      </c>
      <c r="C163" s="8">
        <f t="shared" si="8"/>
        <v>2</v>
      </c>
      <c r="D163" s="8">
        <f>IF(Calculator!E161="Showerhead",Calculator!F161,0)</f>
        <v>0</v>
      </c>
      <c r="E163" s="8">
        <f t="shared" si="9"/>
        <v>0</v>
      </c>
      <c r="F163" s="8">
        <f t="shared" si="10"/>
        <v>0</v>
      </c>
      <c r="G163" s="8">
        <f t="shared" si="11"/>
        <v>0</v>
      </c>
    </row>
    <row r="164" spans="1:7" x14ac:dyDescent="0.25">
      <c r="A164" s="8" t="str">
        <f>Calculator!D162</f>
        <v/>
      </c>
      <c r="B164" s="8" t="str">
        <f>IF(Calculator!G162&gt;0,Calculator!G162,Calculator!H162)</f>
        <v/>
      </c>
      <c r="C164" s="8">
        <f t="shared" si="8"/>
        <v>2</v>
      </c>
      <c r="D164" s="8">
        <f>IF(Calculator!E162="Showerhead",Calculator!F162,0)</f>
        <v>0</v>
      </c>
      <c r="E164" s="8">
        <f t="shared" si="9"/>
        <v>0</v>
      </c>
      <c r="F164" s="8">
        <f t="shared" si="10"/>
        <v>0</v>
      </c>
      <c r="G164" s="8">
        <f t="shared" si="11"/>
        <v>0</v>
      </c>
    </row>
    <row r="165" spans="1:7" x14ac:dyDescent="0.25">
      <c r="A165" s="8" t="str">
        <f>Calculator!D163</f>
        <v/>
      </c>
      <c r="B165" s="8" t="str">
        <f>IF(Calculator!G163&gt;0,Calculator!G163,Calculator!H163)</f>
        <v/>
      </c>
      <c r="C165" s="8">
        <f t="shared" si="8"/>
        <v>2</v>
      </c>
      <c r="D165" s="8">
        <f>IF(Calculator!E163="Showerhead",Calculator!F163,0)</f>
        <v>0</v>
      </c>
      <c r="E165" s="8">
        <f t="shared" si="9"/>
        <v>0</v>
      </c>
      <c r="F165" s="8">
        <f t="shared" si="10"/>
        <v>0</v>
      </c>
      <c r="G165" s="8">
        <f t="shared" si="11"/>
        <v>0</v>
      </c>
    </row>
    <row r="166" spans="1:7" x14ac:dyDescent="0.25">
      <c r="A166" s="8" t="str">
        <f>Calculator!D164</f>
        <v/>
      </c>
      <c r="B166" s="8" t="str">
        <f>IF(Calculator!G164&gt;0,Calculator!G164,Calculator!H164)</f>
        <v/>
      </c>
      <c r="C166" s="8">
        <f t="shared" si="8"/>
        <v>2</v>
      </c>
      <c r="D166" s="8">
        <f>IF(Calculator!E164="Showerhead",Calculator!F164,0)</f>
        <v>0</v>
      </c>
      <c r="E166" s="8">
        <f t="shared" si="9"/>
        <v>0</v>
      </c>
      <c r="F166" s="8">
        <f t="shared" si="10"/>
        <v>0</v>
      </c>
      <c r="G166" s="8">
        <f t="shared" si="11"/>
        <v>0</v>
      </c>
    </row>
    <row r="167" spans="1:7" x14ac:dyDescent="0.25">
      <c r="A167" s="8" t="str">
        <f>Calculator!D165</f>
        <v/>
      </c>
      <c r="B167" s="8" t="str">
        <f>IF(Calculator!G165&gt;0,Calculator!G165,Calculator!H165)</f>
        <v/>
      </c>
      <c r="C167" s="8">
        <f t="shared" si="8"/>
        <v>2</v>
      </c>
      <c r="D167" s="8">
        <f>IF(Calculator!E165="Showerhead",Calculator!F165,0)</f>
        <v>0</v>
      </c>
      <c r="E167" s="8">
        <f t="shared" si="9"/>
        <v>0</v>
      </c>
      <c r="F167" s="8">
        <f t="shared" si="10"/>
        <v>0</v>
      </c>
      <c r="G167" s="8">
        <f t="shared" si="11"/>
        <v>0</v>
      </c>
    </row>
    <row r="168" spans="1:7" x14ac:dyDescent="0.25">
      <c r="A168" s="8" t="str">
        <f>Calculator!D166</f>
        <v/>
      </c>
      <c r="B168" s="8" t="str">
        <f>IF(Calculator!G166&gt;0,Calculator!G166,Calculator!H166)</f>
        <v/>
      </c>
      <c r="C168" s="8">
        <f t="shared" si="8"/>
        <v>2</v>
      </c>
      <c r="D168" s="8">
        <f>IF(Calculator!E166="Showerhead",Calculator!F166,0)</f>
        <v>0</v>
      </c>
      <c r="E168" s="8">
        <f t="shared" si="9"/>
        <v>0</v>
      </c>
      <c r="F168" s="8">
        <f t="shared" si="10"/>
        <v>0</v>
      </c>
      <c r="G168" s="8">
        <f t="shared" si="11"/>
        <v>0</v>
      </c>
    </row>
    <row r="169" spans="1:7" x14ac:dyDescent="0.25">
      <c r="A169" s="8" t="str">
        <f>Calculator!D167</f>
        <v/>
      </c>
      <c r="B169" s="8" t="str">
        <f>IF(Calculator!G167&gt;0,Calculator!G167,Calculator!H167)</f>
        <v/>
      </c>
      <c r="C169" s="8">
        <f t="shared" si="8"/>
        <v>2</v>
      </c>
      <c r="D169" s="8">
        <f>IF(Calculator!E167="Showerhead",Calculator!F167,0)</f>
        <v>0</v>
      </c>
      <c r="E169" s="8">
        <f t="shared" si="9"/>
        <v>0</v>
      </c>
      <c r="F169" s="8">
        <f t="shared" si="10"/>
        <v>0</v>
      </c>
      <c r="G169" s="8">
        <f t="shared" si="11"/>
        <v>0</v>
      </c>
    </row>
    <row r="170" spans="1:7" x14ac:dyDescent="0.25">
      <c r="A170" s="8" t="str">
        <f>Calculator!D168</f>
        <v/>
      </c>
      <c r="B170" s="8" t="str">
        <f>IF(Calculator!G168&gt;0,Calculator!G168,Calculator!H168)</f>
        <v/>
      </c>
      <c r="C170" s="8">
        <f t="shared" si="8"/>
        <v>2</v>
      </c>
      <c r="D170" s="8">
        <f>IF(Calculator!E168="Showerhead",Calculator!F168,0)</f>
        <v>0</v>
      </c>
      <c r="E170" s="8">
        <f t="shared" si="9"/>
        <v>0</v>
      </c>
      <c r="F170" s="8">
        <f t="shared" si="10"/>
        <v>0</v>
      </c>
      <c r="G170" s="8">
        <f t="shared" si="11"/>
        <v>0</v>
      </c>
    </row>
    <row r="171" spans="1:7" x14ac:dyDescent="0.25">
      <c r="A171" s="8" t="str">
        <f>Calculator!D169</f>
        <v/>
      </c>
      <c r="B171" s="8" t="str">
        <f>IF(Calculator!G169&gt;0,Calculator!G169,Calculator!H169)</f>
        <v/>
      </c>
      <c r="C171" s="8">
        <f t="shared" si="8"/>
        <v>2</v>
      </c>
      <c r="D171" s="8">
        <f>IF(Calculator!E169="Showerhead",Calculator!F169,0)</f>
        <v>0</v>
      </c>
      <c r="E171" s="8">
        <f t="shared" si="9"/>
        <v>0</v>
      </c>
      <c r="F171" s="8">
        <f t="shared" si="10"/>
        <v>0</v>
      </c>
      <c r="G171" s="8">
        <f t="shared" si="11"/>
        <v>0</v>
      </c>
    </row>
    <row r="172" spans="1:7" x14ac:dyDescent="0.25">
      <c r="A172" s="8" t="str">
        <f>Calculator!D170</f>
        <v/>
      </c>
      <c r="B172" s="8" t="str">
        <f>IF(Calculator!G170&gt;0,Calculator!G170,Calculator!H170)</f>
        <v/>
      </c>
      <c r="C172" s="8">
        <f t="shared" si="8"/>
        <v>2</v>
      </c>
      <c r="D172" s="8">
        <f>IF(Calculator!E170="Showerhead",Calculator!F170,0)</f>
        <v>0</v>
      </c>
      <c r="E172" s="8">
        <f t="shared" si="9"/>
        <v>0</v>
      </c>
      <c r="F172" s="8">
        <f t="shared" si="10"/>
        <v>0</v>
      </c>
      <c r="G172" s="8">
        <f t="shared" si="11"/>
        <v>0</v>
      </c>
    </row>
    <row r="173" spans="1:7" x14ac:dyDescent="0.25">
      <c r="A173" s="8" t="str">
        <f>Calculator!D171</f>
        <v/>
      </c>
      <c r="B173" s="8" t="str">
        <f>IF(Calculator!G171&gt;0,Calculator!G171,Calculator!H171)</f>
        <v/>
      </c>
      <c r="C173" s="8">
        <f t="shared" si="8"/>
        <v>2</v>
      </c>
      <c r="D173" s="8">
        <f>IF(Calculator!E171="Showerhead",Calculator!F171,0)</f>
        <v>0</v>
      </c>
      <c r="E173" s="8">
        <f t="shared" si="9"/>
        <v>0</v>
      </c>
      <c r="F173" s="8">
        <f t="shared" si="10"/>
        <v>0</v>
      </c>
      <c r="G173" s="8">
        <f t="shared" si="11"/>
        <v>0</v>
      </c>
    </row>
    <row r="174" spans="1:7" x14ac:dyDescent="0.25">
      <c r="A174" s="8" t="str">
        <f>Calculator!D172</f>
        <v/>
      </c>
      <c r="B174" s="8" t="str">
        <f>IF(Calculator!G172&gt;0,Calculator!G172,Calculator!H172)</f>
        <v/>
      </c>
      <c r="C174" s="8">
        <f t="shared" si="8"/>
        <v>2</v>
      </c>
      <c r="D174" s="8">
        <f>IF(Calculator!E172="Showerhead",Calculator!F172,0)</f>
        <v>0</v>
      </c>
      <c r="E174" s="8">
        <f t="shared" si="9"/>
        <v>0</v>
      </c>
      <c r="F174" s="8">
        <f t="shared" si="10"/>
        <v>0</v>
      </c>
      <c r="G174" s="8">
        <f t="shared" si="11"/>
        <v>0</v>
      </c>
    </row>
    <row r="175" spans="1:7" x14ac:dyDescent="0.25">
      <c r="A175" s="8" t="str">
        <f>Calculator!D173</f>
        <v/>
      </c>
      <c r="B175" s="8" t="str">
        <f>IF(Calculator!G173&gt;0,Calculator!G173,Calculator!H173)</f>
        <v/>
      </c>
      <c r="C175" s="8">
        <f t="shared" si="8"/>
        <v>2</v>
      </c>
      <c r="D175" s="8">
        <f>IF(Calculator!E173="Showerhead",Calculator!F173,0)</f>
        <v>0</v>
      </c>
      <c r="E175" s="8">
        <f t="shared" si="9"/>
        <v>0</v>
      </c>
      <c r="F175" s="8">
        <f t="shared" si="10"/>
        <v>0</v>
      </c>
      <c r="G175" s="8">
        <f t="shared" si="11"/>
        <v>0</v>
      </c>
    </row>
    <row r="176" spans="1:7" x14ac:dyDescent="0.25">
      <c r="A176" s="8" t="str">
        <f>Calculator!D174</f>
        <v/>
      </c>
      <c r="B176" s="8" t="str">
        <f>IF(Calculator!G174&gt;0,Calculator!G174,Calculator!H174)</f>
        <v/>
      </c>
      <c r="C176" s="8">
        <f t="shared" si="8"/>
        <v>2</v>
      </c>
      <c r="D176" s="8">
        <f>IF(Calculator!E174="Showerhead",Calculator!F174,0)</f>
        <v>0</v>
      </c>
      <c r="E176" s="8">
        <f t="shared" si="9"/>
        <v>0</v>
      </c>
      <c r="F176" s="8">
        <f t="shared" si="10"/>
        <v>0</v>
      </c>
      <c r="G176" s="8">
        <f t="shared" si="11"/>
        <v>0</v>
      </c>
    </row>
    <row r="177" spans="1:7" x14ac:dyDescent="0.25">
      <c r="A177" s="8" t="str">
        <f>Calculator!D175</f>
        <v/>
      </c>
      <c r="B177" s="8" t="str">
        <f>IF(Calculator!G175&gt;0,Calculator!G175,Calculator!H175)</f>
        <v/>
      </c>
      <c r="C177" s="8">
        <f t="shared" si="8"/>
        <v>2</v>
      </c>
      <c r="D177" s="8">
        <f>IF(Calculator!E175="Showerhead",Calculator!F175,0)</f>
        <v>0</v>
      </c>
      <c r="E177" s="8">
        <f t="shared" si="9"/>
        <v>0</v>
      </c>
      <c r="F177" s="8">
        <f t="shared" si="10"/>
        <v>0</v>
      </c>
      <c r="G177" s="8">
        <f t="shared" si="11"/>
        <v>0</v>
      </c>
    </row>
    <row r="178" spans="1:7" x14ac:dyDescent="0.25">
      <c r="A178" s="8" t="str">
        <f>Calculator!D176</f>
        <v/>
      </c>
      <c r="B178" s="8" t="str">
        <f>IF(Calculator!G176&gt;0,Calculator!G176,Calculator!H176)</f>
        <v/>
      </c>
      <c r="C178" s="8">
        <f t="shared" si="8"/>
        <v>2</v>
      </c>
      <c r="D178" s="8">
        <f>IF(Calculator!E176="Showerhead",Calculator!F176,0)</f>
        <v>0</v>
      </c>
      <c r="E178" s="8">
        <f t="shared" si="9"/>
        <v>0</v>
      </c>
      <c r="F178" s="8">
        <f t="shared" si="10"/>
        <v>0</v>
      </c>
      <c r="G178" s="8">
        <f t="shared" si="11"/>
        <v>0</v>
      </c>
    </row>
    <row r="179" spans="1:7" x14ac:dyDescent="0.25">
      <c r="A179" s="8" t="str">
        <f>Calculator!D177</f>
        <v/>
      </c>
      <c r="B179" s="8" t="str">
        <f>IF(Calculator!G177&gt;0,Calculator!G177,Calculator!H177)</f>
        <v/>
      </c>
      <c r="C179" s="8">
        <f t="shared" si="8"/>
        <v>2</v>
      </c>
      <c r="D179" s="8">
        <f>IF(Calculator!E177="Showerhead",Calculator!F177,0)</f>
        <v>0</v>
      </c>
      <c r="E179" s="8">
        <f t="shared" si="9"/>
        <v>0</v>
      </c>
      <c r="F179" s="8">
        <f t="shared" si="10"/>
        <v>0</v>
      </c>
      <c r="G179" s="8">
        <f t="shared" si="11"/>
        <v>0</v>
      </c>
    </row>
    <row r="180" spans="1:7" x14ac:dyDescent="0.25">
      <c r="A180" s="8" t="str">
        <f>Calculator!D178</f>
        <v/>
      </c>
      <c r="B180" s="8" t="str">
        <f>IF(Calculator!G178&gt;0,Calculator!G178,Calculator!H178)</f>
        <v/>
      </c>
      <c r="C180" s="8">
        <f t="shared" si="8"/>
        <v>2</v>
      </c>
      <c r="D180" s="8">
        <f>IF(Calculator!E178="Showerhead",Calculator!F178,0)</f>
        <v>0</v>
      </c>
      <c r="E180" s="8">
        <f t="shared" si="9"/>
        <v>0</v>
      </c>
      <c r="F180" s="8">
        <f t="shared" si="10"/>
        <v>0</v>
      </c>
      <c r="G180" s="8">
        <f t="shared" si="11"/>
        <v>0</v>
      </c>
    </row>
    <row r="181" spans="1:7" x14ac:dyDescent="0.25">
      <c r="A181" s="8" t="str">
        <f>Calculator!D179</f>
        <v/>
      </c>
      <c r="B181" s="8" t="str">
        <f>IF(Calculator!G179&gt;0,Calculator!G179,Calculator!H179)</f>
        <v/>
      </c>
      <c r="C181" s="8">
        <f t="shared" si="8"/>
        <v>2</v>
      </c>
      <c r="D181" s="8">
        <f>IF(Calculator!E179="Showerhead",Calculator!F179,0)</f>
        <v>0</v>
      </c>
      <c r="E181" s="8">
        <f t="shared" si="9"/>
        <v>0</v>
      </c>
      <c r="F181" s="8">
        <f t="shared" si="10"/>
        <v>0</v>
      </c>
      <c r="G181" s="8">
        <f t="shared" si="11"/>
        <v>0</v>
      </c>
    </row>
    <row r="182" spans="1:7" x14ac:dyDescent="0.25">
      <c r="A182" s="8" t="str">
        <f>Calculator!D180</f>
        <v/>
      </c>
      <c r="B182" s="8" t="str">
        <f>IF(Calculator!G180&gt;0,Calculator!G180,Calculator!H180)</f>
        <v/>
      </c>
      <c r="C182" s="8">
        <f t="shared" si="8"/>
        <v>2</v>
      </c>
      <c r="D182" s="8">
        <f>IF(Calculator!E180="Showerhead",Calculator!F180,0)</f>
        <v>0</v>
      </c>
      <c r="E182" s="8">
        <f t="shared" si="9"/>
        <v>0</v>
      </c>
      <c r="F182" s="8">
        <f t="shared" si="10"/>
        <v>0</v>
      </c>
      <c r="G182" s="8">
        <f t="shared" si="11"/>
        <v>0</v>
      </c>
    </row>
    <row r="183" spans="1:7" x14ac:dyDescent="0.25">
      <c r="A183" s="8" t="str">
        <f>Calculator!D181</f>
        <v/>
      </c>
      <c r="B183" s="8" t="str">
        <f>IF(Calculator!G181&gt;0,Calculator!G181,Calculator!H181)</f>
        <v/>
      </c>
      <c r="C183" s="8">
        <f t="shared" si="8"/>
        <v>2</v>
      </c>
      <c r="D183" s="8">
        <f>IF(Calculator!E181="Showerhead",Calculator!F181,0)</f>
        <v>0</v>
      </c>
      <c r="E183" s="8">
        <f t="shared" si="9"/>
        <v>0</v>
      </c>
      <c r="F183" s="8">
        <f t="shared" si="10"/>
        <v>0</v>
      </c>
      <c r="G183" s="8">
        <f t="shared" si="11"/>
        <v>0</v>
      </c>
    </row>
    <row r="184" spans="1:7" x14ac:dyDescent="0.25">
      <c r="A184" s="8" t="str">
        <f>Calculator!D182</f>
        <v/>
      </c>
      <c r="B184" s="8" t="str">
        <f>IF(Calculator!G182&gt;0,Calculator!G182,Calculator!H182)</f>
        <v/>
      </c>
      <c r="C184" s="8">
        <f t="shared" si="8"/>
        <v>2</v>
      </c>
      <c r="D184" s="8">
        <f>IF(Calculator!E182="Showerhead",Calculator!F182,0)</f>
        <v>0</v>
      </c>
      <c r="E184" s="8">
        <f t="shared" si="9"/>
        <v>0</v>
      </c>
      <c r="F184" s="8">
        <f t="shared" si="10"/>
        <v>0</v>
      </c>
      <c r="G184" s="8">
        <f t="shared" si="11"/>
        <v>0</v>
      </c>
    </row>
    <row r="185" spans="1:7" x14ac:dyDescent="0.25">
      <c r="A185" s="8" t="str">
        <f>Calculator!D183</f>
        <v/>
      </c>
      <c r="B185" s="8" t="str">
        <f>IF(Calculator!G183&gt;0,Calculator!G183,Calculator!H183)</f>
        <v/>
      </c>
      <c r="C185" s="8">
        <f t="shared" si="8"/>
        <v>2</v>
      </c>
      <c r="D185" s="8">
        <f>IF(Calculator!E183="Showerhead",Calculator!F183,0)</f>
        <v>0</v>
      </c>
      <c r="E185" s="8">
        <f t="shared" si="9"/>
        <v>0</v>
      </c>
      <c r="F185" s="8">
        <f t="shared" si="10"/>
        <v>0</v>
      </c>
      <c r="G185" s="8">
        <f t="shared" si="11"/>
        <v>0</v>
      </c>
    </row>
    <row r="186" spans="1:7" x14ac:dyDescent="0.25">
      <c r="A186" s="8" t="str">
        <f>Calculator!D184</f>
        <v/>
      </c>
      <c r="B186" s="8" t="str">
        <f>IF(Calculator!G184&gt;0,Calculator!G184,Calculator!H184)</f>
        <v/>
      </c>
      <c r="C186" s="8">
        <f t="shared" si="8"/>
        <v>2</v>
      </c>
      <c r="D186" s="8">
        <f>IF(Calculator!E184="Showerhead",Calculator!F184,0)</f>
        <v>0</v>
      </c>
      <c r="E186" s="8">
        <f t="shared" si="9"/>
        <v>0</v>
      </c>
      <c r="F186" s="8">
        <f t="shared" si="10"/>
        <v>0</v>
      </c>
      <c r="G186" s="8">
        <f t="shared" si="11"/>
        <v>0</v>
      </c>
    </row>
    <row r="187" spans="1:7" x14ac:dyDescent="0.25">
      <c r="A187" s="8" t="str">
        <f>Calculator!D185</f>
        <v/>
      </c>
      <c r="B187" s="8" t="str">
        <f>IF(Calculator!G185&gt;0,Calculator!G185,Calculator!H185)</f>
        <v/>
      </c>
      <c r="C187" s="8">
        <f t="shared" si="8"/>
        <v>2</v>
      </c>
      <c r="D187" s="8">
        <f>IF(Calculator!E185="Showerhead",Calculator!F185,0)</f>
        <v>0</v>
      </c>
      <c r="E187" s="8">
        <f t="shared" si="9"/>
        <v>0</v>
      </c>
      <c r="F187" s="8">
        <f t="shared" si="10"/>
        <v>0</v>
      </c>
      <c r="G187" s="8">
        <f t="shared" si="11"/>
        <v>0</v>
      </c>
    </row>
    <row r="188" spans="1:7" x14ac:dyDescent="0.25">
      <c r="A188" s="8" t="str">
        <f>Calculator!D186</f>
        <v/>
      </c>
      <c r="B188" s="8" t="str">
        <f>IF(Calculator!G186&gt;0,Calculator!G186,Calculator!H186)</f>
        <v/>
      </c>
      <c r="C188" s="8">
        <f t="shared" si="8"/>
        <v>2</v>
      </c>
      <c r="D188" s="8">
        <f>IF(Calculator!E186="Showerhead",Calculator!F186,0)</f>
        <v>0</v>
      </c>
      <c r="E188" s="8">
        <f t="shared" si="9"/>
        <v>0</v>
      </c>
      <c r="F188" s="8">
        <f t="shared" si="10"/>
        <v>0</v>
      </c>
      <c r="G188" s="8">
        <f t="shared" si="11"/>
        <v>0</v>
      </c>
    </row>
    <row r="189" spans="1:7" x14ac:dyDescent="0.25">
      <c r="A189" s="8" t="str">
        <f>Calculator!D187</f>
        <v/>
      </c>
      <c r="B189" s="8" t="str">
        <f>IF(Calculator!G187&gt;0,Calculator!G187,Calculator!H187)</f>
        <v/>
      </c>
      <c r="C189" s="8">
        <f t="shared" si="8"/>
        <v>2</v>
      </c>
      <c r="D189" s="8">
        <f>IF(Calculator!E187="Showerhead",Calculator!F187,0)</f>
        <v>0</v>
      </c>
      <c r="E189" s="8">
        <f t="shared" si="9"/>
        <v>0</v>
      </c>
      <c r="F189" s="8">
        <f t="shared" si="10"/>
        <v>0</v>
      </c>
      <c r="G189" s="8">
        <f t="shared" si="11"/>
        <v>0</v>
      </c>
    </row>
    <row r="190" spans="1:7" x14ac:dyDescent="0.25">
      <c r="A190" s="8" t="str">
        <f>Calculator!D188</f>
        <v/>
      </c>
      <c r="B190" s="8" t="str">
        <f>IF(Calculator!G188&gt;0,Calculator!G188,Calculator!H188)</f>
        <v/>
      </c>
      <c r="C190" s="8">
        <f t="shared" si="8"/>
        <v>2</v>
      </c>
      <c r="D190" s="8">
        <f>IF(Calculator!E188="Showerhead",Calculator!F188,0)</f>
        <v>0</v>
      </c>
      <c r="E190" s="8">
        <f t="shared" si="9"/>
        <v>0</v>
      </c>
      <c r="F190" s="8">
        <f t="shared" si="10"/>
        <v>0</v>
      </c>
      <c r="G190" s="8">
        <f t="shared" si="11"/>
        <v>0</v>
      </c>
    </row>
    <row r="191" spans="1:7" x14ac:dyDescent="0.25">
      <c r="A191" s="8" t="str">
        <f>Calculator!D189</f>
        <v/>
      </c>
      <c r="B191" s="8" t="str">
        <f>IF(Calculator!G189&gt;0,Calculator!G189,Calculator!H189)</f>
        <v/>
      </c>
      <c r="C191" s="8">
        <f t="shared" si="8"/>
        <v>2</v>
      </c>
      <c r="D191" s="8">
        <f>IF(Calculator!E189="Showerhead",Calculator!F189,0)</f>
        <v>0</v>
      </c>
      <c r="E191" s="8">
        <f t="shared" si="9"/>
        <v>0</v>
      </c>
      <c r="F191" s="8">
        <f t="shared" si="10"/>
        <v>0</v>
      </c>
      <c r="G191" s="8">
        <f t="shared" si="11"/>
        <v>0</v>
      </c>
    </row>
    <row r="192" spans="1:7" x14ac:dyDescent="0.25">
      <c r="A192" s="8" t="str">
        <f>Calculator!D190</f>
        <v/>
      </c>
      <c r="B192" s="8" t="str">
        <f>IF(Calculator!G190&gt;0,Calculator!G190,Calculator!H190)</f>
        <v/>
      </c>
      <c r="C192" s="8">
        <f t="shared" si="8"/>
        <v>2</v>
      </c>
      <c r="D192" s="8">
        <f>IF(Calculator!E190="Showerhead",Calculator!F190,0)</f>
        <v>0</v>
      </c>
      <c r="E192" s="8">
        <f t="shared" si="9"/>
        <v>0</v>
      </c>
      <c r="F192" s="8">
        <f t="shared" si="10"/>
        <v>0</v>
      </c>
      <c r="G192" s="8">
        <f t="shared" si="11"/>
        <v>0</v>
      </c>
    </row>
    <row r="193" spans="1:7" x14ac:dyDescent="0.25">
      <c r="A193" s="8" t="str">
        <f>Calculator!D191</f>
        <v/>
      </c>
      <c r="B193" s="8" t="str">
        <f>IF(Calculator!G191&gt;0,Calculator!G191,Calculator!H191)</f>
        <v/>
      </c>
      <c r="C193" s="8">
        <f t="shared" si="8"/>
        <v>2</v>
      </c>
      <c r="D193" s="8">
        <f>IF(Calculator!E191="Showerhead",Calculator!F191,0)</f>
        <v>0</v>
      </c>
      <c r="E193" s="8">
        <f t="shared" si="9"/>
        <v>0</v>
      </c>
      <c r="F193" s="8">
        <f t="shared" si="10"/>
        <v>0</v>
      </c>
      <c r="G193" s="8">
        <f t="shared" si="11"/>
        <v>0</v>
      </c>
    </row>
    <row r="194" spans="1:7" x14ac:dyDescent="0.25">
      <c r="A194" s="8" t="str">
        <f>Calculator!D192</f>
        <v/>
      </c>
      <c r="B194" s="8" t="str">
        <f>IF(Calculator!G192&gt;0,Calculator!G192,Calculator!H192)</f>
        <v/>
      </c>
      <c r="C194" s="8">
        <f t="shared" si="8"/>
        <v>2</v>
      </c>
      <c r="D194" s="8">
        <f>IF(Calculator!E192="Showerhead",Calculator!F192,0)</f>
        <v>0</v>
      </c>
      <c r="E194" s="8">
        <f t="shared" si="9"/>
        <v>0</v>
      </c>
      <c r="F194" s="8">
        <f t="shared" si="10"/>
        <v>0</v>
      </c>
      <c r="G194" s="8">
        <f t="shared" si="11"/>
        <v>0</v>
      </c>
    </row>
    <row r="195" spans="1:7" x14ac:dyDescent="0.25">
      <c r="A195" s="8" t="str">
        <f>Calculator!D193</f>
        <v/>
      </c>
      <c r="B195" s="8" t="str">
        <f>IF(Calculator!G193&gt;0,Calculator!G193,Calculator!H193)</f>
        <v/>
      </c>
      <c r="C195" s="8">
        <f t="shared" si="8"/>
        <v>2</v>
      </c>
      <c r="D195" s="8">
        <f>IF(Calculator!E193="Showerhead",Calculator!F193,0)</f>
        <v>0</v>
      </c>
      <c r="E195" s="8">
        <f t="shared" si="9"/>
        <v>0</v>
      </c>
      <c r="F195" s="8">
        <f t="shared" si="10"/>
        <v>0</v>
      </c>
      <c r="G195" s="8">
        <f t="shared" si="11"/>
        <v>0</v>
      </c>
    </row>
    <row r="196" spans="1:7" x14ac:dyDescent="0.25">
      <c r="A196" s="8" t="str">
        <f>Calculator!D194</f>
        <v/>
      </c>
      <c r="B196" s="8" t="str">
        <f>IF(Calculator!G194&gt;0,Calculator!G194,Calculator!H194)</f>
        <v/>
      </c>
      <c r="C196" s="8">
        <f t="shared" si="8"/>
        <v>2</v>
      </c>
      <c r="D196" s="8">
        <f>IF(Calculator!E194="Showerhead",Calculator!F194,0)</f>
        <v>0</v>
      </c>
      <c r="E196" s="8">
        <f t="shared" si="9"/>
        <v>0</v>
      </c>
      <c r="F196" s="8">
        <f t="shared" si="10"/>
        <v>0</v>
      </c>
      <c r="G196" s="8">
        <f t="shared" si="11"/>
        <v>0</v>
      </c>
    </row>
    <row r="197" spans="1:7" x14ac:dyDescent="0.25">
      <c r="A197" s="8" t="str">
        <f>Calculator!D195</f>
        <v/>
      </c>
      <c r="B197" s="8" t="str">
        <f>IF(Calculator!G195&gt;0,Calculator!G195,Calculator!H195)</f>
        <v/>
      </c>
      <c r="C197" s="8">
        <f t="shared" si="8"/>
        <v>2</v>
      </c>
      <c r="D197" s="8">
        <f>IF(Calculator!E195="Showerhead",Calculator!F195,0)</f>
        <v>0</v>
      </c>
      <c r="E197" s="8">
        <f t="shared" si="9"/>
        <v>0</v>
      </c>
      <c r="F197" s="8">
        <f t="shared" si="10"/>
        <v>0</v>
      </c>
      <c r="G197" s="8">
        <f t="shared" si="11"/>
        <v>0</v>
      </c>
    </row>
    <row r="198" spans="1:7" x14ac:dyDescent="0.25">
      <c r="A198" s="8" t="str">
        <f>Calculator!D196</f>
        <v/>
      </c>
      <c r="B198" s="8" t="str">
        <f>IF(Calculator!G196&gt;0,Calculator!G196,Calculator!H196)</f>
        <v/>
      </c>
      <c r="C198" s="8">
        <f t="shared" si="8"/>
        <v>2</v>
      </c>
      <c r="D198" s="8">
        <f>IF(Calculator!E196="Showerhead",Calculator!F196,0)</f>
        <v>0</v>
      </c>
      <c r="E198" s="8">
        <f t="shared" si="9"/>
        <v>0</v>
      </c>
      <c r="F198" s="8">
        <f t="shared" si="10"/>
        <v>0</v>
      </c>
      <c r="G198" s="8">
        <f t="shared" si="11"/>
        <v>0</v>
      </c>
    </row>
    <row r="199" spans="1:7" x14ac:dyDescent="0.25">
      <c r="A199" s="8" t="str">
        <f>Calculator!D197</f>
        <v/>
      </c>
      <c r="B199" s="8" t="str">
        <f>IF(Calculator!G197&gt;0,Calculator!G197,Calculator!H197)</f>
        <v/>
      </c>
      <c r="C199" s="8">
        <f t="shared" si="8"/>
        <v>2</v>
      </c>
      <c r="D199" s="8">
        <f>IF(Calculator!E197="Showerhead",Calculator!F197,0)</f>
        <v>0</v>
      </c>
      <c r="E199" s="8">
        <f t="shared" si="9"/>
        <v>0</v>
      </c>
      <c r="F199" s="8">
        <f t="shared" si="10"/>
        <v>0</v>
      </c>
      <c r="G199" s="8">
        <f t="shared" si="11"/>
        <v>0</v>
      </c>
    </row>
    <row r="200" spans="1:7" x14ac:dyDescent="0.25">
      <c r="A200" s="8" t="str">
        <f>Calculator!D198</f>
        <v/>
      </c>
      <c r="B200" s="8" t="str">
        <f>IF(Calculator!G198&gt;0,Calculator!G198,Calculator!H198)</f>
        <v/>
      </c>
      <c r="C200" s="8">
        <f t="shared" si="8"/>
        <v>2</v>
      </c>
      <c r="D200" s="8">
        <f>IF(Calculator!E198="Showerhead",Calculator!F198,0)</f>
        <v>0</v>
      </c>
      <c r="E200" s="8">
        <f t="shared" si="9"/>
        <v>0</v>
      </c>
      <c r="F200" s="8">
        <f t="shared" si="10"/>
        <v>0</v>
      </c>
      <c r="G200" s="8">
        <f t="shared" si="11"/>
        <v>0</v>
      </c>
    </row>
    <row r="201" spans="1:7" x14ac:dyDescent="0.25">
      <c r="A201" s="8" t="str">
        <f>Calculator!D199</f>
        <v/>
      </c>
      <c r="B201" s="8" t="str">
        <f>IF(Calculator!G199&gt;0,Calculator!G199,Calculator!H199)</f>
        <v/>
      </c>
      <c r="C201" s="8">
        <f t="shared" si="8"/>
        <v>2</v>
      </c>
      <c r="D201" s="8">
        <f>IF(Calculator!E199="Showerhead",Calculator!F199,0)</f>
        <v>0</v>
      </c>
      <c r="E201" s="8">
        <f t="shared" si="9"/>
        <v>0</v>
      </c>
      <c r="F201" s="8">
        <f t="shared" si="10"/>
        <v>0</v>
      </c>
      <c r="G201" s="8">
        <f t="shared" si="11"/>
        <v>0</v>
      </c>
    </row>
    <row r="202" spans="1:7" x14ac:dyDescent="0.25">
      <c r="A202" s="8" t="str">
        <f>Calculator!D200</f>
        <v/>
      </c>
      <c r="B202" s="8" t="str">
        <f>IF(Calculator!G200&gt;0,Calculator!G200,Calculator!H200)</f>
        <v/>
      </c>
      <c r="C202" s="8">
        <f t="shared" si="8"/>
        <v>2</v>
      </c>
      <c r="D202" s="8">
        <f>IF(Calculator!E200="Showerhead",Calculator!F200,0)</f>
        <v>0</v>
      </c>
      <c r="E202" s="8">
        <f t="shared" si="9"/>
        <v>0</v>
      </c>
      <c r="F202" s="8">
        <f t="shared" si="10"/>
        <v>0</v>
      </c>
      <c r="G202" s="8">
        <f t="shared" si="11"/>
        <v>0</v>
      </c>
    </row>
    <row r="203" spans="1:7" x14ac:dyDescent="0.25">
      <c r="A203" s="8" t="str">
        <f>Calculator!D201</f>
        <v/>
      </c>
      <c r="B203" s="8" t="str">
        <f>IF(Calculator!G201&gt;0,Calculator!G201,Calculator!H201)</f>
        <v/>
      </c>
      <c r="C203" s="8">
        <f t="shared" si="8"/>
        <v>2</v>
      </c>
      <c r="D203" s="8">
        <f>IF(Calculator!E201="Showerhead",Calculator!F201,0)</f>
        <v>0</v>
      </c>
      <c r="E203" s="8">
        <f t="shared" si="9"/>
        <v>0</v>
      </c>
      <c r="F203" s="8">
        <f t="shared" si="10"/>
        <v>0</v>
      </c>
      <c r="G203" s="8">
        <f t="shared" si="11"/>
        <v>0</v>
      </c>
    </row>
    <row r="204" spans="1:7" x14ac:dyDescent="0.25">
      <c r="A204" s="8" t="str">
        <f>Calculator!D202</f>
        <v/>
      </c>
      <c r="B204" s="8" t="str">
        <f>IF(Calculator!G202&gt;0,Calculator!G202,Calculator!H202)</f>
        <v/>
      </c>
      <c r="C204" s="8">
        <f t="shared" si="8"/>
        <v>2</v>
      </c>
      <c r="D204" s="8">
        <f>IF(Calculator!E202="Showerhead",Calculator!F202,0)</f>
        <v>0</v>
      </c>
      <c r="E204" s="8">
        <f t="shared" si="9"/>
        <v>0</v>
      </c>
      <c r="F204" s="8">
        <f t="shared" si="10"/>
        <v>0</v>
      </c>
      <c r="G204" s="8">
        <f t="shared" si="11"/>
        <v>0</v>
      </c>
    </row>
    <row r="205" spans="1:7" x14ac:dyDescent="0.25">
      <c r="A205" s="8" t="str">
        <f>Calculator!D203</f>
        <v/>
      </c>
      <c r="B205" s="8" t="str">
        <f>IF(Calculator!G203&gt;0,Calculator!G203,Calculator!H203)</f>
        <v/>
      </c>
      <c r="C205" s="8">
        <f t="shared" si="8"/>
        <v>2</v>
      </c>
      <c r="D205" s="8">
        <f>IF(Calculator!E203="Showerhead",Calculator!F203,0)</f>
        <v>0</v>
      </c>
      <c r="E205" s="8">
        <f t="shared" si="9"/>
        <v>0</v>
      </c>
      <c r="F205" s="8">
        <f t="shared" si="10"/>
        <v>0</v>
      </c>
      <c r="G205" s="8">
        <f t="shared" si="11"/>
        <v>0</v>
      </c>
    </row>
    <row r="206" spans="1:7" x14ac:dyDescent="0.25">
      <c r="A206" s="8" t="str">
        <f>Calculator!D204</f>
        <v/>
      </c>
      <c r="B206" s="8" t="str">
        <f>IF(Calculator!G204&gt;0,Calculator!G204,Calculator!H204)</f>
        <v/>
      </c>
      <c r="C206" s="8">
        <f t="shared" si="8"/>
        <v>2</v>
      </c>
      <c r="D206" s="8">
        <f>IF(Calculator!E204="Showerhead",Calculator!F204,0)</f>
        <v>0</v>
      </c>
      <c r="E206" s="8">
        <f t="shared" si="9"/>
        <v>0</v>
      </c>
      <c r="F206" s="8">
        <f t="shared" si="10"/>
        <v>0</v>
      </c>
      <c r="G206" s="8">
        <f t="shared" si="11"/>
        <v>0</v>
      </c>
    </row>
    <row r="207" spans="1:7" x14ac:dyDescent="0.25">
      <c r="A207" s="8" t="str">
        <f>Calculator!D205</f>
        <v/>
      </c>
      <c r="B207" s="8" t="str">
        <f>IF(Calculator!G205&gt;0,Calculator!G205,Calculator!H205)</f>
        <v/>
      </c>
      <c r="C207" s="8">
        <f t="shared" si="8"/>
        <v>2</v>
      </c>
      <c r="D207" s="8">
        <f>IF(Calculator!E205="Showerhead",Calculator!F205,0)</f>
        <v>0</v>
      </c>
      <c r="E207" s="8">
        <f t="shared" si="9"/>
        <v>0</v>
      </c>
      <c r="F207" s="8">
        <f t="shared" si="10"/>
        <v>0</v>
      </c>
      <c r="G207" s="8">
        <f t="shared" si="11"/>
        <v>0</v>
      </c>
    </row>
    <row r="208" spans="1:7" x14ac:dyDescent="0.25">
      <c r="A208" s="8" t="str">
        <f>Calculator!D206</f>
        <v/>
      </c>
      <c r="B208" s="8" t="str">
        <f>IF(Calculator!G206&gt;0,Calculator!G206,Calculator!H206)</f>
        <v/>
      </c>
      <c r="C208" s="8">
        <f t="shared" si="8"/>
        <v>2</v>
      </c>
      <c r="D208" s="8">
        <f>IF(Calculator!E206="Showerhead",Calculator!F206,0)</f>
        <v>0</v>
      </c>
      <c r="E208" s="8">
        <f t="shared" si="9"/>
        <v>0</v>
      </c>
      <c r="F208" s="8">
        <f t="shared" si="10"/>
        <v>0</v>
      </c>
      <c r="G208" s="8">
        <f t="shared" si="11"/>
        <v>0</v>
      </c>
    </row>
    <row r="209" spans="1:7" x14ac:dyDescent="0.25">
      <c r="A209" s="8" t="str">
        <f>Calculator!D207</f>
        <v/>
      </c>
      <c r="B209" s="8" t="str">
        <f>IF(Calculator!G207&gt;0,Calculator!G207,Calculator!H207)</f>
        <v/>
      </c>
      <c r="C209" s="8">
        <f t="shared" ref="C209:C217" si="12">$B$8</f>
        <v>2</v>
      </c>
      <c r="D209" s="8">
        <f>IF(Calculator!E207="Showerhead",Calculator!F207,0)</f>
        <v>0</v>
      </c>
      <c r="E209" s="8">
        <f t="shared" ref="E209:E217" si="13">IFERROR((NO_EMP*$B$11*$B$9*OP_DAYS)/$B$13,0)</f>
        <v>0</v>
      </c>
      <c r="F209" s="8">
        <f t="shared" ref="F209:F217" si="14">IFERROR(D209*E209*B209/GALPERM3,0)</f>
        <v>0</v>
      </c>
      <c r="G209" s="8">
        <f t="shared" ref="G209:G217" si="15">C209*D209*E209/GALPERM3</f>
        <v>0</v>
      </c>
    </row>
    <row r="210" spans="1:7" x14ac:dyDescent="0.25">
      <c r="A210" s="8" t="str">
        <f>Calculator!D208</f>
        <v/>
      </c>
      <c r="B210" s="8" t="str">
        <f>IF(Calculator!G208&gt;0,Calculator!G208,Calculator!H208)</f>
        <v/>
      </c>
      <c r="C210" s="8">
        <f t="shared" si="12"/>
        <v>2</v>
      </c>
      <c r="D210" s="8">
        <f>IF(Calculator!E208="Showerhead",Calculator!F208,0)</f>
        <v>0</v>
      </c>
      <c r="E210" s="8">
        <f t="shared" si="13"/>
        <v>0</v>
      </c>
      <c r="F210" s="8">
        <f t="shared" si="14"/>
        <v>0</v>
      </c>
      <c r="G210" s="8">
        <f t="shared" si="15"/>
        <v>0</v>
      </c>
    </row>
    <row r="211" spans="1:7" x14ac:dyDescent="0.25">
      <c r="A211" s="8" t="str">
        <f>Calculator!D209</f>
        <v/>
      </c>
      <c r="B211" s="8" t="str">
        <f>IF(Calculator!G209&gt;0,Calculator!G209,Calculator!H209)</f>
        <v/>
      </c>
      <c r="C211" s="8">
        <f t="shared" si="12"/>
        <v>2</v>
      </c>
      <c r="D211" s="8">
        <f>IF(Calculator!E209="Showerhead",Calculator!F209,0)</f>
        <v>0</v>
      </c>
      <c r="E211" s="8">
        <f t="shared" si="13"/>
        <v>0</v>
      </c>
      <c r="F211" s="8">
        <f t="shared" si="14"/>
        <v>0</v>
      </c>
      <c r="G211" s="8">
        <f t="shared" si="15"/>
        <v>0</v>
      </c>
    </row>
    <row r="212" spans="1:7" x14ac:dyDescent="0.25">
      <c r="A212" s="8" t="str">
        <f>Calculator!D210</f>
        <v/>
      </c>
      <c r="B212" s="8" t="str">
        <f>IF(Calculator!G210&gt;0,Calculator!G210,Calculator!H210)</f>
        <v/>
      </c>
      <c r="C212" s="8">
        <f t="shared" si="12"/>
        <v>2</v>
      </c>
      <c r="D212" s="8">
        <f>IF(Calculator!E210="Showerhead",Calculator!F210,0)</f>
        <v>0</v>
      </c>
      <c r="E212" s="8">
        <f t="shared" si="13"/>
        <v>0</v>
      </c>
      <c r="F212" s="8">
        <f t="shared" si="14"/>
        <v>0</v>
      </c>
      <c r="G212" s="8">
        <f t="shared" si="15"/>
        <v>0</v>
      </c>
    </row>
    <row r="213" spans="1:7" x14ac:dyDescent="0.25">
      <c r="A213" s="8" t="str">
        <f>Calculator!D211</f>
        <v/>
      </c>
      <c r="B213" s="8" t="str">
        <f>IF(Calculator!G211&gt;0,Calculator!G211,Calculator!H211)</f>
        <v/>
      </c>
      <c r="C213" s="8">
        <f t="shared" si="12"/>
        <v>2</v>
      </c>
      <c r="D213" s="8">
        <f>IF(Calculator!E211="Showerhead",Calculator!F211,0)</f>
        <v>0</v>
      </c>
      <c r="E213" s="8">
        <f t="shared" si="13"/>
        <v>0</v>
      </c>
      <c r="F213" s="8">
        <f t="shared" si="14"/>
        <v>0</v>
      </c>
      <c r="G213" s="8">
        <f t="shared" si="15"/>
        <v>0</v>
      </c>
    </row>
    <row r="214" spans="1:7" x14ac:dyDescent="0.25">
      <c r="A214" s="8" t="str">
        <f>Calculator!D212</f>
        <v/>
      </c>
      <c r="B214" s="8" t="str">
        <f>IF(Calculator!G212&gt;0,Calculator!G212,Calculator!H212)</f>
        <v/>
      </c>
      <c r="C214" s="8">
        <f t="shared" si="12"/>
        <v>2</v>
      </c>
      <c r="D214" s="8">
        <f>IF(Calculator!E212="Showerhead",Calculator!F212,0)</f>
        <v>0</v>
      </c>
      <c r="E214" s="8">
        <f t="shared" si="13"/>
        <v>0</v>
      </c>
      <c r="F214" s="8">
        <f t="shared" si="14"/>
        <v>0</v>
      </c>
      <c r="G214" s="8">
        <f t="shared" si="15"/>
        <v>0</v>
      </c>
    </row>
    <row r="215" spans="1:7" x14ac:dyDescent="0.25">
      <c r="A215" s="8" t="str">
        <f>Calculator!D213</f>
        <v/>
      </c>
      <c r="B215" s="8" t="str">
        <f>IF(Calculator!G213&gt;0,Calculator!G213,Calculator!H213)</f>
        <v/>
      </c>
      <c r="C215" s="8">
        <f t="shared" si="12"/>
        <v>2</v>
      </c>
      <c r="D215" s="8">
        <f>IF(Calculator!E213="Showerhead",Calculator!F213,0)</f>
        <v>0</v>
      </c>
      <c r="E215" s="8">
        <f t="shared" si="13"/>
        <v>0</v>
      </c>
      <c r="F215" s="8">
        <f t="shared" si="14"/>
        <v>0</v>
      </c>
      <c r="G215" s="8">
        <f t="shared" si="15"/>
        <v>0</v>
      </c>
    </row>
    <row r="216" spans="1:7" x14ac:dyDescent="0.25">
      <c r="A216" s="8" t="str">
        <f>Calculator!D214</f>
        <v/>
      </c>
      <c r="B216" s="8" t="str">
        <f>IF(Calculator!G214&gt;0,Calculator!G214,Calculator!H214)</f>
        <v/>
      </c>
      <c r="C216" s="8">
        <f t="shared" si="12"/>
        <v>2</v>
      </c>
      <c r="D216" s="8">
        <f>IF(Calculator!E214="Showerhead",Calculator!F214,0)</f>
        <v>0</v>
      </c>
      <c r="E216" s="8">
        <f t="shared" si="13"/>
        <v>0</v>
      </c>
      <c r="F216" s="8">
        <f t="shared" si="14"/>
        <v>0</v>
      </c>
      <c r="G216" s="8">
        <f t="shared" si="15"/>
        <v>0</v>
      </c>
    </row>
    <row r="217" spans="1:7" x14ac:dyDescent="0.25">
      <c r="A217" s="8" t="str">
        <f>Calculator!D215</f>
        <v/>
      </c>
      <c r="B217" s="8" t="str">
        <f>IF(Calculator!G215&gt;0,Calculator!G215,Calculator!H215)</f>
        <v/>
      </c>
      <c r="C217" s="8">
        <f t="shared" si="12"/>
        <v>2</v>
      </c>
      <c r="D217" s="8">
        <f>IF(Calculator!E215="Showerhead",Calculator!F215,0)</f>
        <v>0</v>
      </c>
      <c r="E217" s="8">
        <f t="shared" si="13"/>
        <v>0</v>
      </c>
      <c r="F217" s="8">
        <f t="shared" si="14"/>
        <v>0</v>
      </c>
      <c r="G217" s="8">
        <f t="shared" si="15"/>
        <v>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B97722-0F90-46B4-9C62-C83673A16396}">
  <sheetPr>
    <tabColor rgb="FF005588"/>
  </sheetPr>
  <dimension ref="A1:G226"/>
  <sheetViews>
    <sheetView workbookViewId="0">
      <selection activeCell="A19" sqref="A19"/>
    </sheetView>
  </sheetViews>
  <sheetFormatPr defaultRowHeight="15" x14ac:dyDescent="0.25"/>
  <cols>
    <col min="1" max="1" width="64.28515625" style="5" bestFit="1" customWidth="1"/>
    <col min="2" max="2" width="16.140625" style="5" bestFit="1" customWidth="1"/>
    <col min="3" max="3" width="28.28515625" style="5" bestFit="1" customWidth="1"/>
    <col min="4" max="4" width="10.140625" style="5" customWidth="1"/>
    <col min="5" max="5" width="31" style="5" bestFit="1" customWidth="1"/>
    <col min="6" max="6" width="32.28515625" style="5" bestFit="1" customWidth="1"/>
    <col min="7" max="7" width="31" style="5" bestFit="1" customWidth="1"/>
    <col min="8" max="16384" width="9.140625" style="5"/>
  </cols>
  <sheetData>
    <row r="1" spans="1:4" s="6" customFormat="1" ht="28.5" x14ac:dyDescent="0.45">
      <c r="A1" s="4" t="s">
        <v>15</v>
      </c>
    </row>
    <row r="2" spans="1:4" ht="16.5" x14ac:dyDescent="0.25">
      <c r="A2" s="8" t="s">
        <v>89</v>
      </c>
      <c r="B2" s="9">
        <f>SUM(F26:F226)</f>
        <v>0</v>
      </c>
    </row>
    <row r="3" spans="1:4" ht="16.5" x14ac:dyDescent="0.25">
      <c r="A3" s="8" t="s">
        <v>90</v>
      </c>
      <c r="B3" s="9">
        <f>SUM(G26:G226)</f>
        <v>0</v>
      </c>
    </row>
    <row r="5" spans="1:4" s="6" customFormat="1" ht="21" x14ac:dyDescent="0.35">
      <c r="A5" s="10" t="s">
        <v>130</v>
      </c>
    </row>
    <row r="6" spans="1:4" s="6" customFormat="1" ht="16.5" x14ac:dyDescent="0.3">
      <c r="A6" s="3" t="s">
        <v>135</v>
      </c>
      <c r="B6" s="3" t="s">
        <v>134</v>
      </c>
      <c r="C6" s="3" t="s">
        <v>2</v>
      </c>
      <c r="D6" s="3" t="s">
        <v>133</v>
      </c>
    </row>
    <row r="7" spans="1:4" s="6" customFormat="1" ht="16.5" x14ac:dyDescent="0.3">
      <c r="A7" s="16" t="s">
        <v>233</v>
      </c>
      <c r="B7" s="16">
        <v>5</v>
      </c>
      <c r="C7" s="16" t="s">
        <v>63</v>
      </c>
      <c r="D7" s="16" t="s">
        <v>215</v>
      </c>
    </row>
    <row r="8" spans="1:4" s="6" customFormat="1" ht="16.5" x14ac:dyDescent="0.3">
      <c r="A8" s="16" t="s">
        <v>234</v>
      </c>
      <c r="B8" s="16">
        <v>3.5</v>
      </c>
      <c r="C8" s="16" t="s">
        <v>63</v>
      </c>
      <c r="D8" s="16" t="s">
        <v>216</v>
      </c>
    </row>
    <row r="9" spans="1:4" s="6" customFormat="1" ht="16.5" x14ac:dyDescent="0.3">
      <c r="A9" s="16" t="s">
        <v>235</v>
      </c>
      <c r="B9" s="16">
        <v>1.6</v>
      </c>
      <c r="C9" s="16" t="s">
        <v>63</v>
      </c>
      <c r="D9" s="16" t="s">
        <v>31</v>
      </c>
    </row>
    <row r="10" spans="1:4" s="6" customFormat="1" ht="16.5" x14ac:dyDescent="0.3">
      <c r="A10" s="16" t="s">
        <v>236</v>
      </c>
      <c r="B10" s="16">
        <v>5</v>
      </c>
      <c r="C10" s="16" t="s">
        <v>63</v>
      </c>
      <c r="D10" s="16" t="s">
        <v>215</v>
      </c>
    </row>
    <row r="11" spans="1:4" s="6" customFormat="1" ht="16.5" x14ac:dyDescent="0.3">
      <c r="A11" s="16" t="s">
        <v>237</v>
      </c>
      <c r="B11" s="16">
        <v>3.5</v>
      </c>
      <c r="C11" s="16" t="s">
        <v>63</v>
      </c>
      <c r="D11" s="16" t="s">
        <v>216</v>
      </c>
    </row>
    <row r="12" spans="1:4" s="6" customFormat="1" ht="16.5" x14ac:dyDescent="0.3">
      <c r="A12" s="16" t="s">
        <v>238</v>
      </c>
      <c r="B12" s="16">
        <v>1.6</v>
      </c>
      <c r="C12" s="16" t="s">
        <v>63</v>
      </c>
      <c r="D12" s="16" t="s">
        <v>31</v>
      </c>
    </row>
    <row r="13" spans="1:4" s="6" customFormat="1" ht="16.5" x14ac:dyDescent="0.3">
      <c r="A13" s="16" t="s">
        <v>239</v>
      </c>
      <c r="B13" s="16">
        <v>1.28</v>
      </c>
      <c r="C13" s="16" t="s">
        <v>63</v>
      </c>
      <c r="D13" s="16" t="s">
        <v>217</v>
      </c>
    </row>
    <row r="14" spans="1:4" s="6" customFormat="1" ht="16.5" x14ac:dyDescent="0.3">
      <c r="A14" s="16" t="s">
        <v>218</v>
      </c>
      <c r="B14" s="29">
        <f>AVERAGE(B7:B13)</f>
        <v>3.0685714285714289</v>
      </c>
      <c r="C14" s="16" t="s">
        <v>63</v>
      </c>
      <c r="D14" s="16" t="s">
        <v>94</v>
      </c>
    </row>
    <row r="15" spans="1:4" x14ac:dyDescent="0.25">
      <c r="A15" s="8" t="s">
        <v>232</v>
      </c>
      <c r="B15" s="8">
        <v>1.28</v>
      </c>
      <c r="C15" s="8" t="s">
        <v>63</v>
      </c>
      <c r="D15" s="8" t="s">
        <v>64</v>
      </c>
    </row>
    <row r="16" spans="1:4" x14ac:dyDescent="0.25">
      <c r="A16" s="8" t="s">
        <v>65</v>
      </c>
      <c r="B16" s="8">
        <v>3</v>
      </c>
      <c r="C16" s="8" t="s">
        <v>66</v>
      </c>
      <c r="D16" s="8" t="s">
        <v>38</v>
      </c>
    </row>
    <row r="17" spans="1:7" x14ac:dyDescent="0.25">
      <c r="A17" s="8" t="s">
        <v>67</v>
      </c>
      <c r="B17" s="8">
        <v>0.5</v>
      </c>
      <c r="C17" s="8" t="s">
        <v>66</v>
      </c>
      <c r="D17" s="8" t="s">
        <v>38</v>
      </c>
    </row>
    <row r="18" spans="1:7" x14ac:dyDescent="0.25">
      <c r="A18" s="8" t="s">
        <v>68</v>
      </c>
      <c r="B18" s="8">
        <v>1</v>
      </c>
      <c r="C18" s="8" t="s">
        <v>66</v>
      </c>
      <c r="D18" s="8" t="s">
        <v>38</v>
      </c>
    </row>
    <row r="19" spans="1:7" x14ac:dyDescent="0.25">
      <c r="A19" s="8" t="s">
        <v>69</v>
      </c>
      <c r="B19" s="8">
        <v>0.1</v>
      </c>
      <c r="C19" s="8" t="s">
        <v>66</v>
      </c>
      <c r="D19" s="8" t="s">
        <v>38</v>
      </c>
    </row>
    <row r="20" spans="1:7" x14ac:dyDescent="0.25">
      <c r="A20" s="8" t="s">
        <v>96</v>
      </c>
      <c r="B20" s="8">
        <f>(B16+B18)/2</f>
        <v>2</v>
      </c>
      <c r="C20" s="8" t="s">
        <v>66</v>
      </c>
      <c r="D20" s="8" t="s">
        <v>94</v>
      </c>
    </row>
    <row r="21" spans="1:7" x14ac:dyDescent="0.25">
      <c r="A21" s="8" t="s">
        <v>97</v>
      </c>
      <c r="B21" s="8">
        <f>(B17+B19)/2</f>
        <v>0.3</v>
      </c>
      <c r="C21" s="8" t="s">
        <v>66</v>
      </c>
      <c r="D21" s="8" t="s">
        <v>94</v>
      </c>
    </row>
    <row r="22" spans="1:7" x14ac:dyDescent="0.25">
      <c r="A22" s="8" t="s">
        <v>99</v>
      </c>
      <c r="B22" s="8">
        <f>SUMIF(Calculator!E15:E215,"Toilet",Calculator!F15:F215)</f>
        <v>0</v>
      </c>
      <c r="C22" s="8" t="s">
        <v>100</v>
      </c>
      <c r="D22" s="8" t="s">
        <v>226</v>
      </c>
    </row>
    <row r="24" spans="1:7" s="6" customFormat="1" ht="21" x14ac:dyDescent="0.35">
      <c r="A24" s="10" t="s">
        <v>131</v>
      </c>
    </row>
    <row r="25" spans="1:7" s="6" customFormat="1" ht="18" x14ac:dyDescent="0.3">
      <c r="A25" s="3" t="s">
        <v>132</v>
      </c>
      <c r="B25" s="3" t="s">
        <v>92</v>
      </c>
      <c r="C25" s="3" t="s">
        <v>93</v>
      </c>
      <c r="D25" s="3" t="s">
        <v>3</v>
      </c>
      <c r="E25" s="3" t="s">
        <v>98</v>
      </c>
      <c r="F25" s="3" t="s">
        <v>137</v>
      </c>
      <c r="G25" s="3" t="s">
        <v>139</v>
      </c>
    </row>
    <row r="26" spans="1:7" x14ac:dyDescent="0.25">
      <c r="A26" s="8">
        <f>Calculator!D15</f>
        <v>1</v>
      </c>
      <c r="B26" s="8" t="str">
        <f>IF(Calculator!G15&gt;0,Calculator!G15,Calculator!H15)</f>
        <v/>
      </c>
      <c r="C26" s="8">
        <f t="shared" ref="C26:C89" si="0">$B$15</f>
        <v>1.28</v>
      </c>
      <c r="D26" s="8">
        <f>IF(Calculator!E15="Toilet",Calculator!F15,0)</f>
        <v>0</v>
      </c>
      <c r="E26" s="8" t="e">
        <f t="shared" ref="E26:E89" si="1">((($B$20*NO_EMP)+($B$21*NO_VIS))*OP_DAYS)/$B$22</f>
        <v>#DIV/0!</v>
      </c>
      <c r="F26" s="8">
        <f>IFERROR(E26*D26*B26/GALPERM3,0)</f>
        <v>0</v>
      </c>
      <c r="G26" s="8">
        <f t="shared" ref="G26:G89" si="2">IFERROR(E26*D26*C26/GALPERM3,0)</f>
        <v>0</v>
      </c>
    </row>
    <row r="27" spans="1:7" x14ac:dyDescent="0.25">
      <c r="A27" s="8" t="str">
        <f>Calculator!D16</f>
        <v/>
      </c>
      <c r="B27" s="8" t="str">
        <f>IF(Calculator!G16&gt;0,Calculator!G16,Calculator!H16)</f>
        <v/>
      </c>
      <c r="C27" s="8">
        <f t="shared" si="0"/>
        <v>1.28</v>
      </c>
      <c r="D27" s="8">
        <f>IF(Calculator!E16="Toilet",Calculator!F16,0)</f>
        <v>0</v>
      </c>
      <c r="E27" s="8" t="e">
        <f t="shared" si="1"/>
        <v>#DIV/0!</v>
      </c>
      <c r="F27" s="8">
        <f t="shared" ref="F27:F89" si="3">IFERROR(E27*D27*B27/GALPERM3,0)</f>
        <v>0</v>
      </c>
      <c r="G27" s="8">
        <f t="shared" si="2"/>
        <v>0</v>
      </c>
    </row>
    <row r="28" spans="1:7" x14ac:dyDescent="0.25">
      <c r="A28" s="8" t="str">
        <f>Calculator!D17</f>
        <v/>
      </c>
      <c r="B28" s="8" t="str">
        <f>IF(Calculator!G17&gt;0,Calculator!G17,Calculator!H17)</f>
        <v/>
      </c>
      <c r="C28" s="8">
        <f t="shared" si="0"/>
        <v>1.28</v>
      </c>
      <c r="D28" s="8">
        <f>IF(Calculator!E17="Toilet",Calculator!F17,0)</f>
        <v>0</v>
      </c>
      <c r="E28" s="8" t="e">
        <f t="shared" si="1"/>
        <v>#DIV/0!</v>
      </c>
      <c r="F28" s="8">
        <f t="shared" si="3"/>
        <v>0</v>
      </c>
      <c r="G28" s="8">
        <f t="shared" si="2"/>
        <v>0</v>
      </c>
    </row>
    <row r="29" spans="1:7" x14ac:dyDescent="0.25">
      <c r="A29" s="8" t="str">
        <f>Calculator!D18</f>
        <v/>
      </c>
      <c r="B29" s="8" t="str">
        <f>IF(Calculator!G18&gt;0,Calculator!G18,Calculator!H18)</f>
        <v/>
      </c>
      <c r="C29" s="8">
        <f t="shared" si="0"/>
        <v>1.28</v>
      </c>
      <c r="D29" s="8">
        <f>IF(Calculator!E18="Toilet",Calculator!F18,0)</f>
        <v>0</v>
      </c>
      <c r="E29" s="8" t="e">
        <f t="shared" si="1"/>
        <v>#DIV/0!</v>
      </c>
      <c r="F29" s="8">
        <f t="shared" si="3"/>
        <v>0</v>
      </c>
      <c r="G29" s="8">
        <f t="shared" si="2"/>
        <v>0</v>
      </c>
    </row>
    <row r="30" spans="1:7" x14ac:dyDescent="0.25">
      <c r="A30" s="8" t="str">
        <f>Calculator!D19</f>
        <v/>
      </c>
      <c r="B30" s="8" t="str">
        <f>IF(Calculator!G19&gt;0,Calculator!G19,Calculator!H19)</f>
        <v/>
      </c>
      <c r="C30" s="8">
        <f t="shared" si="0"/>
        <v>1.28</v>
      </c>
      <c r="D30" s="8">
        <f>IF(Calculator!E19="Toilet",Calculator!F19,0)</f>
        <v>0</v>
      </c>
      <c r="E30" s="8" t="e">
        <f t="shared" si="1"/>
        <v>#DIV/0!</v>
      </c>
      <c r="F30" s="8">
        <f t="shared" si="3"/>
        <v>0</v>
      </c>
      <c r="G30" s="8">
        <f t="shared" si="2"/>
        <v>0</v>
      </c>
    </row>
    <row r="31" spans="1:7" x14ac:dyDescent="0.25">
      <c r="A31" s="8" t="str">
        <f>Calculator!D20</f>
        <v/>
      </c>
      <c r="B31" s="8" t="str">
        <f>IF(Calculator!G20&gt;0,Calculator!G20,Calculator!H20)</f>
        <v/>
      </c>
      <c r="C31" s="8">
        <f t="shared" si="0"/>
        <v>1.28</v>
      </c>
      <c r="D31" s="8">
        <f>IF(Calculator!E20="Toilet",Calculator!F20,0)</f>
        <v>0</v>
      </c>
      <c r="E31" s="8" t="e">
        <f t="shared" si="1"/>
        <v>#DIV/0!</v>
      </c>
      <c r="F31" s="8">
        <f t="shared" si="3"/>
        <v>0</v>
      </c>
      <c r="G31" s="8">
        <f t="shared" si="2"/>
        <v>0</v>
      </c>
    </row>
    <row r="32" spans="1:7" x14ac:dyDescent="0.25">
      <c r="A32" s="8" t="str">
        <f>Calculator!D21</f>
        <v/>
      </c>
      <c r="B32" s="8" t="str">
        <f>IF(Calculator!G21&gt;0,Calculator!G21,Calculator!H21)</f>
        <v/>
      </c>
      <c r="C32" s="8">
        <f t="shared" si="0"/>
        <v>1.28</v>
      </c>
      <c r="D32" s="8">
        <f>IF(Calculator!E21="Toilet",Calculator!F21,0)</f>
        <v>0</v>
      </c>
      <c r="E32" s="8" t="e">
        <f t="shared" si="1"/>
        <v>#DIV/0!</v>
      </c>
      <c r="F32" s="8">
        <f t="shared" si="3"/>
        <v>0</v>
      </c>
      <c r="G32" s="8">
        <f t="shared" si="2"/>
        <v>0</v>
      </c>
    </row>
    <row r="33" spans="1:7" x14ac:dyDescent="0.25">
      <c r="A33" s="8" t="str">
        <f>Calculator!D22</f>
        <v/>
      </c>
      <c r="B33" s="8" t="str">
        <f>IF(Calculator!G22&gt;0,Calculator!G22,Calculator!H22)</f>
        <v/>
      </c>
      <c r="C33" s="8">
        <f t="shared" si="0"/>
        <v>1.28</v>
      </c>
      <c r="D33" s="8">
        <f>IF(Calculator!E22="Toilet",Calculator!F22,0)</f>
        <v>0</v>
      </c>
      <c r="E33" s="8" t="e">
        <f t="shared" si="1"/>
        <v>#DIV/0!</v>
      </c>
      <c r="F33" s="8">
        <f t="shared" si="3"/>
        <v>0</v>
      </c>
      <c r="G33" s="8">
        <f t="shared" si="2"/>
        <v>0</v>
      </c>
    </row>
    <row r="34" spans="1:7" x14ac:dyDescent="0.25">
      <c r="A34" s="8" t="str">
        <f>Calculator!D23</f>
        <v/>
      </c>
      <c r="B34" s="8" t="str">
        <f>IF(Calculator!G23&gt;0,Calculator!G23,Calculator!H23)</f>
        <v/>
      </c>
      <c r="C34" s="8">
        <f t="shared" si="0"/>
        <v>1.28</v>
      </c>
      <c r="D34" s="8">
        <f>IF(Calculator!E23="Toilet",Calculator!F23,0)</f>
        <v>0</v>
      </c>
      <c r="E34" s="8" t="e">
        <f t="shared" si="1"/>
        <v>#DIV/0!</v>
      </c>
      <c r="F34" s="8">
        <f t="shared" si="3"/>
        <v>0</v>
      </c>
      <c r="G34" s="8">
        <f t="shared" si="2"/>
        <v>0</v>
      </c>
    </row>
    <row r="35" spans="1:7" x14ac:dyDescent="0.25">
      <c r="A35" s="8" t="str">
        <f>Calculator!D24</f>
        <v/>
      </c>
      <c r="B35" s="8" t="str">
        <f>IF(Calculator!G24&gt;0,Calculator!G24,Calculator!H24)</f>
        <v/>
      </c>
      <c r="C35" s="8">
        <f t="shared" si="0"/>
        <v>1.28</v>
      </c>
      <c r="D35" s="8">
        <f>IF(Calculator!E24="Toilet",Calculator!F24,0)</f>
        <v>0</v>
      </c>
      <c r="E35" s="8" t="e">
        <f t="shared" si="1"/>
        <v>#DIV/0!</v>
      </c>
      <c r="F35" s="8">
        <f t="shared" si="3"/>
        <v>0</v>
      </c>
      <c r="G35" s="8">
        <f t="shared" si="2"/>
        <v>0</v>
      </c>
    </row>
    <row r="36" spans="1:7" x14ac:dyDescent="0.25">
      <c r="A36" s="8" t="str">
        <f>Calculator!D25</f>
        <v/>
      </c>
      <c r="B36" s="8" t="str">
        <f>IF(Calculator!G25&gt;0,Calculator!G25,Calculator!H25)</f>
        <v/>
      </c>
      <c r="C36" s="8">
        <f t="shared" si="0"/>
        <v>1.28</v>
      </c>
      <c r="D36" s="8">
        <f>IF(Calculator!E25="Toilet",Calculator!F25,0)</f>
        <v>0</v>
      </c>
      <c r="E36" s="8" t="e">
        <f t="shared" si="1"/>
        <v>#DIV/0!</v>
      </c>
      <c r="F36" s="8">
        <f t="shared" si="3"/>
        <v>0</v>
      </c>
      <c r="G36" s="8">
        <f t="shared" si="2"/>
        <v>0</v>
      </c>
    </row>
    <row r="37" spans="1:7" x14ac:dyDescent="0.25">
      <c r="A37" s="8" t="str">
        <f>Calculator!D26</f>
        <v/>
      </c>
      <c r="B37" s="8" t="str">
        <f>IF(Calculator!G26&gt;0,Calculator!G26,Calculator!H26)</f>
        <v/>
      </c>
      <c r="C37" s="8">
        <f t="shared" si="0"/>
        <v>1.28</v>
      </c>
      <c r="D37" s="8">
        <f>IF(Calculator!E26="Toilet",Calculator!F26,0)</f>
        <v>0</v>
      </c>
      <c r="E37" s="8" t="e">
        <f t="shared" si="1"/>
        <v>#DIV/0!</v>
      </c>
      <c r="F37" s="8">
        <f t="shared" si="3"/>
        <v>0</v>
      </c>
      <c r="G37" s="8">
        <f t="shared" si="2"/>
        <v>0</v>
      </c>
    </row>
    <row r="38" spans="1:7" x14ac:dyDescent="0.25">
      <c r="A38" s="8" t="str">
        <f>Calculator!D27</f>
        <v/>
      </c>
      <c r="B38" s="8" t="str">
        <f>IF(Calculator!G27&gt;0,Calculator!G27,Calculator!H27)</f>
        <v/>
      </c>
      <c r="C38" s="8">
        <f t="shared" si="0"/>
        <v>1.28</v>
      </c>
      <c r="D38" s="8">
        <f>IF(Calculator!E27="Toilet",Calculator!F27,0)</f>
        <v>0</v>
      </c>
      <c r="E38" s="8" t="e">
        <f t="shared" si="1"/>
        <v>#DIV/0!</v>
      </c>
      <c r="F38" s="8">
        <f t="shared" si="3"/>
        <v>0</v>
      </c>
      <c r="G38" s="8">
        <f t="shared" si="2"/>
        <v>0</v>
      </c>
    </row>
    <row r="39" spans="1:7" x14ac:dyDescent="0.25">
      <c r="A39" s="8" t="str">
        <f>Calculator!D28</f>
        <v/>
      </c>
      <c r="B39" s="8" t="str">
        <f>IF(Calculator!G28&gt;0,Calculator!G28,Calculator!H28)</f>
        <v/>
      </c>
      <c r="C39" s="8">
        <f t="shared" si="0"/>
        <v>1.28</v>
      </c>
      <c r="D39" s="8">
        <f>IF(Calculator!E28="Toilet",Calculator!F28,0)</f>
        <v>0</v>
      </c>
      <c r="E39" s="8" t="e">
        <f t="shared" si="1"/>
        <v>#DIV/0!</v>
      </c>
      <c r="F39" s="8">
        <f t="shared" si="3"/>
        <v>0</v>
      </c>
      <c r="G39" s="8">
        <f t="shared" si="2"/>
        <v>0</v>
      </c>
    </row>
    <row r="40" spans="1:7" x14ac:dyDescent="0.25">
      <c r="A40" s="8" t="str">
        <f>Calculator!D29</f>
        <v/>
      </c>
      <c r="B40" s="8" t="str">
        <f>IF(Calculator!G29&gt;0,Calculator!G29,Calculator!H29)</f>
        <v/>
      </c>
      <c r="C40" s="8">
        <f t="shared" si="0"/>
        <v>1.28</v>
      </c>
      <c r="D40" s="8">
        <f>IF(Calculator!E29="Toilet",Calculator!F29,0)</f>
        <v>0</v>
      </c>
      <c r="E40" s="8" t="e">
        <f t="shared" si="1"/>
        <v>#DIV/0!</v>
      </c>
      <c r="F40" s="8">
        <f t="shared" si="3"/>
        <v>0</v>
      </c>
      <c r="G40" s="8">
        <f t="shared" si="2"/>
        <v>0</v>
      </c>
    </row>
    <row r="41" spans="1:7" x14ac:dyDescent="0.25">
      <c r="A41" s="8" t="str">
        <f>Calculator!D30</f>
        <v/>
      </c>
      <c r="B41" s="8" t="str">
        <f>IF(Calculator!G30&gt;0,Calculator!G30,Calculator!H30)</f>
        <v/>
      </c>
      <c r="C41" s="8">
        <f t="shared" si="0"/>
        <v>1.28</v>
      </c>
      <c r="D41" s="8">
        <f>IF(Calculator!E30="Toilet",Calculator!F30,0)</f>
        <v>0</v>
      </c>
      <c r="E41" s="8" t="e">
        <f t="shared" si="1"/>
        <v>#DIV/0!</v>
      </c>
      <c r="F41" s="8">
        <f t="shared" si="3"/>
        <v>0</v>
      </c>
      <c r="G41" s="8">
        <f t="shared" si="2"/>
        <v>0</v>
      </c>
    </row>
    <row r="42" spans="1:7" x14ac:dyDescent="0.25">
      <c r="A42" s="8" t="str">
        <f>Calculator!D31</f>
        <v/>
      </c>
      <c r="B42" s="8" t="str">
        <f>IF(Calculator!G31&gt;0,Calculator!G31,Calculator!H31)</f>
        <v/>
      </c>
      <c r="C42" s="8">
        <f t="shared" si="0"/>
        <v>1.28</v>
      </c>
      <c r="D42" s="8">
        <f>IF(Calculator!E31="Toilet",Calculator!F31,0)</f>
        <v>0</v>
      </c>
      <c r="E42" s="8" t="e">
        <f t="shared" si="1"/>
        <v>#DIV/0!</v>
      </c>
      <c r="F42" s="8">
        <f t="shared" si="3"/>
        <v>0</v>
      </c>
      <c r="G42" s="8">
        <f t="shared" si="2"/>
        <v>0</v>
      </c>
    </row>
    <row r="43" spans="1:7" x14ac:dyDescent="0.25">
      <c r="A43" s="8" t="str">
        <f>Calculator!D32</f>
        <v/>
      </c>
      <c r="B43" s="8" t="str">
        <f>IF(Calculator!G32&gt;0,Calculator!G32,Calculator!H32)</f>
        <v/>
      </c>
      <c r="C43" s="8">
        <f t="shared" si="0"/>
        <v>1.28</v>
      </c>
      <c r="D43" s="8">
        <f>IF(Calculator!E32="Toilet",Calculator!F32,0)</f>
        <v>0</v>
      </c>
      <c r="E43" s="8" t="e">
        <f t="shared" si="1"/>
        <v>#DIV/0!</v>
      </c>
      <c r="F43" s="8">
        <f t="shared" si="3"/>
        <v>0</v>
      </c>
      <c r="G43" s="8">
        <f t="shared" si="2"/>
        <v>0</v>
      </c>
    </row>
    <row r="44" spans="1:7" x14ac:dyDescent="0.25">
      <c r="A44" s="8" t="str">
        <f>Calculator!D33</f>
        <v/>
      </c>
      <c r="B44" s="8" t="str">
        <f>IF(Calculator!G33&gt;0,Calculator!G33,Calculator!H33)</f>
        <v/>
      </c>
      <c r="C44" s="8">
        <f t="shared" si="0"/>
        <v>1.28</v>
      </c>
      <c r="D44" s="8">
        <f>IF(Calculator!E33="Toilet",Calculator!F33,0)</f>
        <v>0</v>
      </c>
      <c r="E44" s="8" t="e">
        <f t="shared" si="1"/>
        <v>#DIV/0!</v>
      </c>
      <c r="F44" s="8">
        <f t="shared" si="3"/>
        <v>0</v>
      </c>
      <c r="G44" s="8">
        <f t="shared" si="2"/>
        <v>0</v>
      </c>
    </row>
    <row r="45" spans="1:7" x14ac:dyDescent="0.25">
      <c r="A45" s="8" t="str">
        <f>Calculator!D34</f>
        <v/>
      </c>
      <c r="B45" s="8" t="str">
        <f>IF(Calculator!G34&gt;0,Calculator!G34,Calculator!H34)</f>
        <v/>
      </c>
      <c r="C45" s="8">
        <f t="shared" si="0"/>
        <v>1.28</v>
      </c>
      <c r="D45" s="8">
        <f>IF(Calculator!E34="Toilet",Calculator!F34,0)</f>
        <v>0</v>
      </c>
      <c r="E45" s="8" t="e">
        <f t="shared" si="1"/>
        <v>#DIV/0!</v>
      </c>
      <c r="F45" s="8">
        <f t="shared" si="3"/>
        <v>0</v>
      </c>
      <c r="G45" s="8">
        <f t="shared" si="2"/>
        <v>0</v>
      </c>
    </row>
    <row r="46" spans="1:7" x14ac:dyDescent="0.25">
      <c r="A46" s="8" t="str">
        <f>Calculator!D35</f>
        <v/>
      </c>
      <c r="B46" s="8" t="str">
        <f>IF(Calculator!G35&gt;0,Calculator!G35,Calculator!H35)</f>
        <v/>
      </c>
      <c r="C46" s="8">
        <f t="shared" si="0"/>
        <v>1.28</v>
      </c>
      <c r="D46" s="8">
        <f>IF(Calculator!E35="Toilet",Calculator!F35,0)</f>
        <v>0</v>
      </c>
      <c r="E46" s="8" t="e">
        <f t="shared" si="1"/>
        <v>#DIV/0!</v>
      </c>
      <c r="F46" s="8">
        <f t="shared" si="3"/>
        <v>0</v>
      </c>
      <c r="G46" s="8">
        <f t="shared" si="2"/>
        <v>0</v>
      </c>
    </row>
    <row r="47" spans="1:7" x14ac:dyDescent="0.25">
      <c r="A47" s="8" t="str">
        <f>Calculator!D36</f>
        <v/>
      </c>
      <c r="B47" s="8" t="str">
        <f>IF(Calculator!G36&gt;0,Calculator!G36,Calculator!H36)</f>
        <v/>
      </c>
      <c r="C47" s="8">
        <f t="shared" si="0"/>
        <v>1.28</v>
      </c>
      <c r="D47" s="8">
        <f>IF(Calculator!E36="Toilet",Calculator!F36,0)</f>
        <v>0</v>
      </c>
      <c r="E47" s="8" t="e">
        <f t="shared" si="1"/>
        <v>#DIV/0!</v>
      </c>
      <c r="F47" s="8">
        <f t="shared" si="3"/>
        <v>0</v>
      </c>
      <c r="G47" s="8">
        <f t="shared" si="2"/>
        <v>0</v>
      </c>
    </row>
    <row r="48" spans="1:7" x14ac:dyDescent="0.25">
      <c r="A48" s="8" t="str">
        <f>Calculator!D37</f>
        <v/>
      </c>
      <c r="B48" s="8" t="str">
        <f>IF(Calculator!G37&gt;0,Calculator!G37,Calculator!H37)</f>
        <v/>
      </c>
      <c r="C48" s="8">
        <f t="shared" si="0"/>
        <v>1.28</v>
      </c>
      <c r="D48" s="8">
        <f>IF(Calculator!E37="Toilet",Calculator!F37,0)</f>
        <v>0</v>
      </c>
      <c r="E48" s="8" t="e">
        <f t="shared" si="1"/>
        <v>#DIV/0!</v>
      </c>
      <c r="F48" s="8">
        <f t="shared" si="3"/>
        <v>0</v>
      </c>
      <c r="G48" s="8">
        <f t="shared" si="2"/>
        <v>0</v>
      </c>
    </row>
    <row r="49" spans="1:7" x14ac:dyDescent="0.25">
      <c r="A49" s="8" t="str">
        <f>Calculator!D38</f>
        <v/>
      </c>
      <c r="B49" s="8" t="str">
        <f>IF(Calculator!G38&gt;0,Calculator!G38,Calculator!H38)</f>
        <v/>
      </c>
      <c r="C49" s="8">
        <f t="shared" si="0"/>
        <v>1.28</v>
      </c>
      <c r="D49" s="8">
        <f>IF(Calculator!E38="Toilet",Calculator!F38,0)</f>
        <v>0</v>
      </c>
      <c r="E49" s="8" t="e">
        <f t="shared" si="1"/>
        <v>#DIV/0!</v>
      </c>
      <c r="F49" s="8">
        <f t="shared" si="3"/>
        <v>0</v>
      </c>
      <c r="G49" s="8">
        <f t="shared" si="2"/>
        <v>0</v>
      </c>
    </row>
    <row r="50" spans="1:7" x14ac:dyDescent="0.25">
      <c r="A50" s="8" t="str">
        <f>Calculator!D39</f>
        <v/>
      </c>
      <c r="B50" s="8" t="str">
        <f>IF(Calculator!G39&gt;0,Calculator!G39,Calculator!H39)</f>
        <v/>
      </c>
      <c r="C50" s="8">
        <f t="shared" si="0"/>
        <v>1.28</v>
      </c>
      <c r="D50" s="8">
        <f>IF(Calculator!E39="Toilet",Calculator!F39,0)</f>
        <v>0</v>
      </c>
      <c r="E50" s="8" t="e">
        <f t="shared" si="1"/>
        <v>#DIV/0!</v>
      </c>
      <c r="F50" s="8">
        <f t="shared" si="3"/>
        <v>0</v>
      </c>
      <c r="G50" s="8">
        <f t="shared" si="2"/>
        <v>0</v>
      </c>
    </row>
    <row r="51" spans="1:7" x14ac:dyDescent="0.25">
      <c r="A51" s="8" t="str">
        <f>Calculator!D40</f>
        <v/>
      </c>
      <c r="B51" s="8" t="str">
        <f>IF(Calculator!G40&gt;0,Calculator!G40,Calculator!H40)</f>
        <v/>
      </c>
      <c r="C51" s="8">
        <f t="shared" si="0"/>
        <v>1.28</v>
      </c>
      <c r="D51" s="8">
        <f>IF(Calculator!E40="Toilet",Calculator!F40,0)</f>
        <v>0</v>
      </c>
      <c r="E51" s="8" t="e">
        <f t="shared" si="1"/>
        <v>#DIV/0!</v>
      </c>
      <c r="F51" s="8">
        <f t="shared" si="3"/>
        <v>0</v>
      </c>
      <c r="G51" s="8">
        <f t="shared" si="2"/>
        <v>0</v>
      </c>
    </row>
    <row r="52" spans="1:7" x14ac:dyDescent="0.25">
      <c r="A52" s="8" t="str">
        <f>Calculator!D41</f>
        <v/>
      </c>
      <c r="B52" s="8" t="str">
        <f>IF(Calculator!G41&gt;0,Calculator!G41,Calculator!H41)</f>
        <v/>
      </c>
      <c r="C52" s="8">
        <f t="shared" si="0"/>
        <v>1.28</v>
      </c>
      <c r="D52" s="8">
        <f>IF(Calculator!E41="Toilet",Calculator!F41,0)</f>
        <v>0</v>
      </c>
      <c r="E52" s="8" t="e">
        <f t="shared" si="1"/>
        <v>#DIV/0!</v>
      </c>
      <c r="F52" s="8">
        <f t="shared" si="3"/>
        <v>0</v>
      </c>
      <c r="G52" s="8">
        <f t="shared" si="2"/>
        <v>0</v>
      </c>
    </row>
    <row r="53" spans="1:7" x14ac:dyDescent="0.25">
      <c r="A53" s="8" t="str">
        <f>Calculator!D42</f>
        <v/>
      </c>
      <c r="B53" s="8" t="str">
        <f>IF(Calculator!G42&gt;0,Calculator!G42,Calculator!H42)</f>
        <v/>
      </c>
      <c r="C53" s="8">
        <f t="shared" si="0"/>
        <v>1.28</v>
      </c>
      <c r="D53" s="8">
        <f>IF(Calculator!E42="Toilet",Calculator!F42,0)</f>
        <v>0</v>
      </c>
      <c r="E53" s="8" t="e">
        <f t="shared" si="1"/>
        <v>#DIV/0!</v>
      </c>
      <c r="F53" s="8">
        <f t="shared" si="3"/>
        <v>0</v>
      </c>
      <c r="G53" s="8">
        <f t="shared" si="2"/>
        <v>0</v>
      </c>
    </row>
    <row r="54" spans="1:7" x14ac:dyDescent="0.25">
      <c r="A54" s="8" t="str">
        <f>Calculator!D43</f>
        <v/>
      </c>
      <c r="B54" s="8" t="str">
        <f>IF(Calculator!G43&gt;0,Calculator!G43,Calculator!H43)</f>
        <v/>
      </c>
      <c r="C54" s="8">
        <f t="shared" si="0"/>
        <v>1.28</v>
      </c>
      <c r="D54" s="8">
        <f>IF(Calculator!E43="Toilet",Calculator!F43,0)</f>
        <v>0</v>
      </c>
      <c r="E54" s="8" t="e">
        <f t="shared" si="1"/>
        <v>#DIV/0!</v>
      </c>
      <c r="F54" s="8">
        <f t="shared" si="3"/>
        <v>0</v>
      </c>
      <c r="G54" s="8">
        <f t="shared" si="2"/>
        <v>0</v>
      </c>
    </row>
    <row r="55" spans="1:7" x14ac:dyDescent="0.25">
      <c r="A55" s="8" t="str">
        <f>Calculator!D44</f>
        <v/>
      </c>
      <c r="B55" s="8" t="str">
        <f>IF(Calculator!G44&gt;0,Calculator!G44,Calculator!H44)</f>
        <v/>
      </c>
      <c r="C55" s="8">
        <f t="shared" si="0"/>
        <v>1.28</v>
      </c>
      <c r="D55" s="8">
        <f>IF(Calculator!E44="Toilet",Calculator!F44,0)</f>
        <v>0</v>
      </c>
      <c r="E55" s="8" t="e">
        <f t="shared" si="1"/>
        <v>#DIV/0!</v>
      </c>
      <c r="F55" s="8">
        <f t="shared" si="3"/>
        <v>0</v>
      </c>
      <c r="G55" s="8">
        <f t="shared" si="2"/>
        <v>0</v>
      </c>
    </row>
    <row r="56" spans="1:7" x14ac:dyDescent="0.25">
      <c r="A56" s="8" t="str">
        <f>Calculator!D45</f>
        <v/>
      </c>
      <c r="B56" s="8" t="str">
        <f>IF(Calculator!G45&gt;0,Calculator!G45,Calculator!H45)</f>
        <v/>
      </c>
      <c r="C56" s="8">
        <f t="shared" si="0"/>
        <v>1.28</v>
      </c>
      <c r="D56" s="8">
        <f>IF(Calculator!E45="Toilet",Calculator!F45,0)</f>
        <v>0</v>
      </c>
      <c r="E56" s="8" t="e">
        <f t="shared" si="1"/>
        <v>#DIV/0!</v>
      </c>
      <c r="F56" s="8">
        <f t="shared" si="3"/>
        <v>0</v>
      </c>
      <c r="G56" s="8">
        <f t="shared" si="2"/>
        <v>0</v>
      </c>
    </row>
    <row r="57" spans="1:7" x14ac:dyDescent="0.25">
      <c r="A57" s="8" t="str">
        <f>Calculator!D46</f>
        <v/>
      </c>
      <c r="B57" s="8" t="str">
        <f>IF(Calculator!G46&gt;0,Calculator!G46,Calculator!H46)</f>
        <v/>
      </c>
      <c r="C57" s="8">
        <f t="shared" si="0"/>
        <v>1.28</v>
      </c>
      <c r="D57" s="8">
        <f>IF(Calculator!E46="Toilet",Calculator!F46,0)</f>
        <v>0</v>
      </c>
      <c r="E57" s="8" t="e">
        <f t="shared" si="1"/>
        <v>#DIV/0!</v>
      </c>
      <c r="F57" s="8">
        <f t="shared" si="3"/>
        <v>0</v>
      </c>
      <c r="G57" s="8">
        <f t="shared" si="2"/>
        <v>0</v>
      </c>
    </row>
    <row r="58" spans="1:7" x14ac:dyDescent="0.25">
      <c r="A58" s="8" t="str">
        <f>Calculator!D47</f>
        <v/>
      </c>
      <c r="B58" s="8" t="str">
        <f>IF(Calculator!G47&gt;0,Calculator!G47,Calculator!H47)</f>
        <v/>
      </c>
      <c r="C58" s="8">
        <f t="shared" si="0"/>
        <v>1.28</v>
      </c>
      <c r="D58" s="8">
        <f>IF(Calculator!E47="Toilet",Calculator!F47,0)</f>
        <v>0</v>
      </c>
      <c r="E58" s="8" t="e">
        <f t="shared" si="1"/>
        <v>#DIV/0!</v>
      </c>
      <c r="F58" s="8">
        <f t="shared" si="3"/>
        <v>0</v>
      </c>
      <c r="G58" s="8">
        <f t="shared" si="2"/>
        <v>0</v>
      </c>
    </row>
    <row r="59" spans="1:7" x14ac:dyDescent="0.25">
      <c r="A59" s="8" t="str">
        <f>Calculator!D48</f>
        <v/>
      </c>
      <c r="B59" s="8" t="str">
        <f>IF(Calculator!G48&gt;0,Calculator!G48,Calculator!H48)</f>
        <v/>
      </c>
      <c r="C59" s="8">
        <f t="shared" si="0"/>
        <v>1.28</v>
      </c>
      <c r="D59" s="8">
        <f>IF(Calculator!E48="Toilet",Calculator!F48,0)</f>
        <v>0</v>
      </c>
      <c r="E59" s="8" t="e">
        <f t="shared" si="1"/>
        <v>#DIV/0!</v>
      </c>
      <c r="F59" s="8">
        <f t="shared" si="3"/>
        <v>0</v>
      </c>
      <c r="G59" s="8">
        <f t="shared" si="2"/>
        <v>0</v>
      </c>
    </row>
    <row r="60" spans="1:7" x14ac:dyDescent="0.25">
      <c r="A60" s="8" t="str">
        <f>Calculator!D49</f>
        <v/>
      </c>
      <c r="B60" s="8" t="str">
        <f>IF(Calculator!G49&gt;0,Calculator!G49,Calculator!H49)</f>
        <v/>
      </c>
      <c r="C60" s="8">
        <f t="shared" si="0"/>
        <v>1.28</v>
      </c>
      <c r="D60" s="8">
        <f>IF(Calculator!E49="Toilet",Calculator!F49,0)</f>
        <v>0</v>
      </c>
      <c r="E60" s="8" t="e">
        <f t="shared" si="1"/>
        <v>#DIV/0!</v>
      </c>
      <c r="F60" s="8">
        <f t="shared" si="3"/>
        <v>0</v>
      </c>
      <c r="G60" s="8">
        <f t="shared" si="2"/>
        <v>0</v>
      </c>
    </row>
    <row r="61" spans="1:7" x14ac:dyDescent="0.25">
      <c r="A61" s="8" t="str">
        <f>Calculator!D50</f>
        <v/>
      </c>
      <c r="B61" s="8" t="str">
        <f>IF(Calculator!G50&gt;0,Calculator!G50,Calculator!H50)</f>
        <v/>
      </c>
      <c r="C61" s="8">
        <f t="shared" si="0"/>
        <v>1.28</v>
      </c>
      <c r="D61" s="8">
        <f>IF(Calculator!E50="Toilet",Calculator!F50,0)</f>
        <v>0</v>
      </c>
      <c r="E61" s="8" t="e">
        <f t="shared" si="1"/>
        <v>#DIV/0!</v>
      </c>
      <c r="F61" s="8">
        <f t="shared" si="3"/>
        <v>0</v>
      </c>
      <c r="G61" s="8">
        <f t="shared" si="2"/>
        <v>0</v>
      </c>
    </row>
    <row r="62" spans="1:7" x14ac:dyDescent="0.25">
      <c r="A62" s="8" t="str">
        <f>Calculator!D51</f>
        <v/>
      </c>
      <c r="B62" s="8" t="str">
        <f>IF(Calculator!G51&gt;0,Calculator!G51,Calculator!H51)</f>
        <v/>
      </c>
      <c r="C62" s="8">
        <f t="shared" si="0"/>
        <v>1.28</v>
      </c>
      <c r="D62" s="8">
        <f>IF(Calculator!E51="Toilet",Calculator!F51,0)</f>
        <v>0</v>
      </c>
      <c r="E62" s="8" t="e">
        <f t="shared" si="1"/>
        <v>#DIV/0!</v>
      </c>
      <c r="F62" s="8">
        <f t="shared" si="3"/>
        <v>0</v>
      </c>
      <c r="G62" s="8">
        <f t="shared" si="2"/>
        <v>0</v>
      </c>
    </row>
    <row r="63" spans="1:7" x14ac:dyDescent="0.25">
      <c r="A63" s="8" t="str">
        <f>Calculator!D52</f>
        <v/>
      </c>
      <c r="B63" s="8" t="str">
        <f>IF(Calculator!G52&gt;0,Calculator!G52,Calculator!H52)</f>
        <v/>
      </c>
      <c r="C63" s="8">
        <f t="shared" si="0"/>
        <v>1.28</v>
      </c>
      <c r="D63" s="8">
        <f>IF(Calculator!E52="Toilet",Calculator!F52,0)</f>
        <v>0</v>
      </c>
      <c r="E63" s="8" t="e">
        <f t="shared" si="1"/>
        <v>#DIV/0!</v>
      </c>
      <c r="F63" s="8">
        <f t="shared" si="3"/>
        <v>0</v>
      </c>
      <c r="G63" s="8">
        <f t="shared" si="2"/>
        <v>0</v>
      </c>
    </row>
    <row r="64" spans="1:7" x14ac:dyDescent="0.25">
      <c r="A64" s="8" t="str">
        <f>Calculator!D53</f>
        <v/>
      </c>
      <c r="B64" s="8" t="str">
        <f>IF(Calculator!G53&gt;0,Calculator!G53,Calculator!H53)</f>
        <v/>
      </c>
      <c r="C64" s="8">
        <f t="shared" si="0"/>
        <v>1.28</v>
      </c>
      <c r="D64" s="8">
        <f>IF(Calculator!E53="Toilet",Calculator!F53,0)</f>
        <v>0</v>
      </c>
      <c r="E64" s="8" t="e">
        <f t="shared" si="1"/>
        <v>#DIV/0!</v>
      </c>
      <c r="F64" s="8">
        <f t="shared" si="3"/>
        <v>0</v>
      </c>
      <c r="G64" s="8">
        <f t="shared" si="2"/>
        <v>0</v>
      </c>
    </row>
    <row r="65" spans="1:7" x14ac:dyDescent="0.25">
      <c r="A65" s="8" t="str">
        <f>Calculator!D54</f>
        <v/>
      </c>
      <c r="B65" s="8" t="str">
        <f>IF(Calculator!G54&gt;0,Calculator!G54,Calculator!H54)</f>
        <v/>
      </c>
      <c r="C65" s="8">
        <f t="shared" si="0"/>
        <v>1.28</v>
      </c>
      <c r="D65" s="8">
        <f>IF(Calculator!E54="Toilet",Calculator!F54,0)</f>
        <v>0</v>
      </c>
      <c r="E65" s="8" t="e">
        <f t="shared" si="1"/>
        <v>#DIV/0!</v>
      </c>
      <c r="F65" s="8">
        <f t="shared" si="3"/>
        <v>0</v>
      </c>
      <c r="G65" s="8">
        <f t="shared" si="2"/>
        <v>0</v>
      </c>
    </row>
    <row r="66" spans="1:7" x14ac:dyDescent="0.25">
      <c r="A66" s="8" t="str">
        <f>Calculator!D55</f>
        <v/>
      </c>
      <c r="B66" s="8" t="str">
        <f>IF(Calculator!G55&gt;0,Calculator!G55,Calculator!H55)</f>
        <v/>
      </c>
      <c r="C66" s="8">
        <f t="shared" si="0"/>
        <v>1.28</v>
      </c>
      <c r="D66" s="8">
        <f>IF(Calculator!E55="Toilet",Calculator!F55,0)</f>
        <v>0</v>
      </c>
      <c r="E66" s="8" t="e">
        <f t="shared" si="1"/>
        <v>#DIV/0!</v>
      </c>
      <c r="F66" s="8">
        <f t="shared" si="3"/>
        <v>0</v>
      </c>
      <c r="G66" s="8">
        <f t="shared" si="2"/>
        <v>0</v>
      </c>
    </row>
    <row r="67" spans="1:7" x14ac:dyDescent="0.25">
      <c r="A67" s="8" t="str">
        <f>Calculator!D56</f>
        <v/>
      </c>
      <c r="B67" s="8" t="str">
        <f>IF(Calculator!G56&gt;0,Calculator!G56,Calculator!H56)</f>
        <v/>
      </c>
      <c r="C67" s="8">
        <f t="shared" si="0"/>
        <v>1.28</v>
      </c>
      <c r="D67" s="8">
        <f>IF(Calculator!E56="Toilet",Calculator!F56,0)</f>
        <v>0</v>
      </c>
      <c r="E67" s="8" t="e">
        <f t="shared" si="1"/>
        <v>#DIV/0!</v>
      </c>
      <c r="F67" s="8">
        <f t="shared" si="3"/>
        <v>0</v>
      </c>
      <c r="G67" s="8">
        <f t="shared" si="2"/>
        <v>0</v>
      </c>
    </row>
    <row r="68" spans="1:7" x14ac:dyDescent="0.25">
      <c r="A68" s="8" t="str">
        <f>Calculator!D57</f>
        <v/>
      </c>
      <c r="B68" s="8" t="str">
        <f>IF(Calculator!G57&gt;0,Calculator!G57,Calculator!H57)</f>
        <v/>
      </c>
      <c r="C68" s="8">
        <f t="shared" si="0"/>
        <v>1.28</v>
      </c>
      <c r="D68" s="8">
        <f>IF(Calculator!E57="Toilet",Calculator!F57,0)</f>
        <v>0</v>
      </c>
      <c r="E68" s="8" t="e">
        <f t="shared" si="1"/>
        <v>#DIV/0!</v>
      </c>
      <c r="F68" s="8">
        <f t="shared" si="3"/>
        <v>0</v>
      </c>
      <c r="G68" s="8">
        <f t="shared" si="2"/>
        <v>0</v>
      </c>
    </row>
    <row r="69" spans="1:7" x14ac:dyDescent="0.25">
      <c r="A69" s="8" t="str">
        <f>Calculator!D58</f>
        <v/>
      </c>
      <c r="B69" s="8" t="str">
        <f>IF(Calculator!G58&gt;0,Calculator!G58,Calculator!H58)</f>
        <v/>
      </c>
      <c r="C69" s="8">
        <f t="shared" si="0"/>
        <v>1.28</v>
      </c>
      <c r="D69" s="8">
        <f>IF(Calculator!E58="Toilet",Calculator!F58,0)</f>
        <v>0</v>
      </c>
      <c r="E69" s="8" t="e">
        <f t="shared" si="1"/>
        <v>#DIV/0!</v>
      </c>
      <c r="F69" s="8">
        <f t="shared" si="3"/>
        <v>0</v>
      </c>
      <c r="G69" s="8">
        <f t="shared" si="2"/>
        <v>0</v>
      </c>
    </row>
    <row r="70" spans="1:7" x14ac:dyDescent="0.25">
      <c r="A70" s="8" t="str">
        <f>Calculator!D59</f>
        <v/>
      </c>
      <c r="B70" s="8" t="str">
        <f>IF(Calculator!G59&gt;0,Calculator!G59,Calculator!H59)</f>
        <v/>
      </c>
      <c r="C70" s="8">
        <f t="shared" si="0"/>
        <v>1.28</v>
      </c>
      <c r="D70" s="8">
        <f>IF(Calculator!E59="Toilet",Calculator!F59,0)</f>
        <v>0</v>
      </c>
      <c r="E70" s="8" t="e">
        <f t="shared" si="1"/>
        <v>#DIV/0!</v>
      </c>
      <c r="F70" s="8">
        <f t="shared" si="3"/>
        <v>0</v>
      </c>
      <c r="G70" s="8">
        <f t="shared" si="2"/>
        <v>0</v>
      </c>
    </row>
    <row r="71" spans="1:7" x14ac:dyDescent="0.25">
      <c r="A71" s="8" t="str">
        <f>Calculator!D60</f>
        <v/>
      </c>
      <c r="B71" s="8" t="str">
        <f>IF(Calculator!G60&gt;0,Calculator!G60,Calculator!H60)</f>
        <v/>
      </c>
      <c r="C71" s="8">
        <f t="shared" si="0"/>
        <v>1.28</v>
      </c>
      <c r="D71" s="8">
        <f>IF(Calculator!E60="Toilet",Calculator!F60,0)</f>
        <v>0</v>
      </c>
      <c r="E71" s="8" t="e">
        <f t="shared" si="1"/>
        <v>#DIV/0!</v>
      </c>
      <c r="F71" s="8">
        <f t="shared" si="3"/>
        <v>0</v>
      </c>
      <c r="G71" s="8">
        <f t="shared" si="2"/>
        <v>0</v>
      </c>
    </row>
    <row r="72" spans="1:7" x14ac:dyDescent="0.25">
      <c r="A72" s="8" t="str">
        <f>Calculator!D61</f>
        <v/>
      </c>
      <c r="B72" s="8" t="str">
        <f>IF(Calculator!G61&gt;0,Calculator!G61,Calculator!H61)</f>
        <v/>
      </c>
      <c r="C72" s="8">
        <f t="shared" si="0"/>
        <v>1.28</v>
      </c>
      <c r="D72" s="8">
        <f>IF(Calculator!E61="Toilet",Calculator!F61,0)</f>
        <v>0</v>
      </c>
      <c r="E72" s="8" t="e">
        <f t="shared" si="1"/>
        <v>#DIV/0!</v>
      </c>
      <c r="F72" s="8">
        <f t="shared" si="3"/>
        <v>0</v>
      </c>
      <c r="G72" s="8">
        <f t="shared" si="2"/>
        <v>0</v>
      </c>
    </row>
    <row r="73" spans="1:7" x14ac:dyDescent="0.25">
      <c r="A73" s="8" t="str">
        <f>Calculator!D62</f>
        <v/>
      </c>
      <c r="B73" s="8" t="str">
        <f>IF(Calculator!G62&gt;0,Calculator!G62,Calculator!H62)</f>
        <v/>
      </c>
      <c r="C73" s="8">
        <f t="shared" si="0"/>
        <v>1.28</v>
      </c>
      <c r="D73" s="8">
        <f>IF(Calculator!E62="Toilet",Calculator!F62,0)</f>
        <v>0</v>
      </c>
      <c r="E73" s="8" t="e">
        <f t="shared" si="1"/>
        <v>#DIV/0!</v>
      </c>
      <c r="F73" s="8">
        <f t="shared" si="3"/>
        <v>0</v>
      </c>
      <c r="G73" s="8">
        <f t="shared" si="2"/>
        <v>0</v>
      </c>
    </row>
    <row r="74" spans="1:7" x14ac:dyDescent="0.25">
      <c r="A74" s="8" t="str">
        <f>Calculator!D63</f>
        <v/>
      </c>
      <c r="B74" s="8" t="str">
        <f>IF(Calculator!G63&gt;0,Calculator!G63,Calculator!H63)</f>
        <v/>
      </c>
      <c r="C74" s="8">
        <f t="shared" si="0"/>
        <v>1.28</v>
      </c>
      <c r="D74" s="8">
        <f>IF(Calculator!E63="Toilet",Calculator!F63,0)</f>
        <v>0</v>
      </c>
      <c r="E74" s="8" t="e">
        <f t="shared" si="1"/>
        <v>#DIV/0!</v>
      </c>
      <c r="F74" s="8">
        <f t="shared" si="3"/>
        <v>0</v>
      </c>
      <c r="G74" s="8">
        <f t="shared" si="2"/>
        <v>0</v>
      </c>
    </row>
    <row r="75" spans="1:7" x14ac:dyDescent="0.25">
      <c r="A75" s="8" t="str">
        <f>Calculator!D64</f>
        <v/>
      </c>
      <c r="B75" s="8" t="str">
        <f>IF(Calculator!G64&gt;0,Calculator!G64,Calculator!H64)</f>
        <v/>
      </c>
      <c r="C75" s="8">
        <f t="shared" si="0"/>
        <v>1.28</v>
      </c>
      <c r="D75" s="8">
        <f>IF(Calculator!E64="Toilet",Calculator!F64,0)</f>
        <v>0</v>
      </c>
      <c r="E75" s="8" t="e">
        <f t="shared" si="1"/>
        <v>#DIV/0!</v>
      </c>
      <c r="F75" s="8">
        <f t="shared" si="3"/>
        <v>0</v>
      </c>
      <c r="G75" s="8">
        <f t="shared" si="2"/>
        <v>0</v>
      </c>
    </row>
    <row r="76" spans="1:7" x14ac:dyDescent="0.25">
      <c r="A76" s="8" t="str">
        <f>Calculator!D65</f>
        <v/>
      </c>
      <c r="B76" s="8" t="str">
        <f>IF(Calculator!G65&gt;0,Calculator!G65,Calculator!H65)</f>
        <v/>
      </c>
      <c r="C76" s="8">
        <f t="shared" si="0"/>
        <v>1.28</v>
      </c>
      <c r="D76" s="8">
        <f>IF(Calculator!E65="Toilet",Calculator!F65,0)</f>
        <v>0</v>
      </c>
      <c r="E76" s="8" t="e">
        <f t="shared" si="1"/>
        <v>#DIV/0!</v>
      </c>
      <c r="F76" s="8">
        <f t="shared" si="3"/>
        <v>0</v>
      </c>
      <c r="G76" s="8">
        <f t="shared" si="2"/>
        <v>0</v>
      </c>
    </row>
    <row r="77" spans="1:7" x14ac:dyDescent="0.25">
      <c r="A77" s="8" t="str">
        <f>Calculator!D66</f>
        <v/>
      </c>
      <c r="B77" s="8" t="str">
        <f>IF(Calculator!G66&gt;0,Calculator!G66,Calculator!H66)</f>
        <v/>
      </c>
      <c r="C77" s="8">
        <f t="shared" si="0"/>
        <v>1.28</v>
      </c>
      <c r="D77" s="8">
        <f>IF(Calculator!E66="Toilet",Calculator!F66,0)</f>
        <v>0</v>
      </c>
      <c r="E77" s="8" t="e">
        <f t="shared" si="1"/>
        <v>#DIV/0!</v>
      </c>
      <c r="F77" s="8">
        <f t="shared" si="3"/>
        <v>0</v>
      </c>
      <c r="G77" s="8">
        <f t="shared" si="2"/>
        <v>0</v>
      </c>
    </row>
    <row r="78" spans="1:7" x14ac:dyDescent="0.25">
      <c r="A78" s="8" t="str">
        <f>Calculator!D67</f>
        <v/>
      </c>
      <c r="B78" s="8" t="str">
        <f>IF(Calculator!G67&gt;0,Calculator!G67,Calculator!H67)</f>
        <v/>
      </c>
      <c r="C78" s="8">
        <f t="shared" si="0"/>
        <v>1.28</v>
      </c>
      <c r="D78" s="8">
        <f>IF(Calculator!E67="Toilet",Calculator!F67,0)</f>
        <v>0</v>
      </c>
      <c r="E78" s="8" t="e">
        <f t="shared" si="1"/>
        <v>#DIV/0!</v>
      </c>
      <c r="F78" s="8">
        <f t="shared" si="3"/>
        <v>0</v>
      </c>
      <c r="G78" s="8">
        <f t="shared" si="2"/>
        <v>0</v>
      </c>
    </row>
    <row r="79" spans="1:7" x14ac:dyDescent="0.25">
      <c r="A79" s="8" t="str">
        <f>Calculator!D68</f>
        <v/>
      </c>
      <c r="B79" s="8" t="str">
        <f>IF(Calculator!G68&gt;0,Calculator!G68,Calculator!H68)</f>
        <v/>
      </c>
      <c r="C79" s="8">
        <f t="shared" si="0"/>
        <v>1.28</v>
      </c>
      <c r="D79" s="8">
        <f>IF(Calculator!E68="Toilet",Calculator!F68,0)</f>
        <v>0</v>
      </c>
      <c r="E79" s="8" t="e">
        <f t="shared" si="1"/>
        <v>#DIV/0!</v>
      </c>
      <c r="F79" s="8">
        <f t="shared" si="3"/>
        <v>0</v>
      </c>
      <c r="G79" s="8">
        <f t="shared" si="2"/>
        <v>0</v>
      </c>
    </row>
    <row r="80" spans="1:7" x14ac:dyDescent="0.25">
      <c r="A80" s="8" t="str">
        <f>Calculator!D69</f>
        <v/>
      </c>
      <c r="B80" s="8" t="str">
        <f>IF(Calculator!G69&gt;0,Calculator!G69,Calculator!H69)</f>
        <v/>
      </c>
      <c r="C80" s="8">
        <f t="shared" si="0"/>
        <v>1.28</v>
      </c>
      <c r="D80" s="8">
        <f>IF(Calculator!E69="Toilet",Calculator!F69,0)</f>
        <v>0</v>
      </c>
      <c r="E80" s="8" t="e">
        <f t="shared" si="1"/>
        <v>#DIV/0!</v>
      </c>
      <c r="F80" s="8">
        <f t="shared" si="3"/>
        <v>0</v>
      </c>
      <c r="G80" s="8">
        <f t="shared" si="2"/>
        <v>0</v>
      </c>
    </row>
    <row r="81" spans="1:7" x14ac:dyDescent="0.25">
      <c r="A81" s="8" t="str">
        <f>Calculator!D70</f>
        <v/>
      </c>
      <c r="B81" s="8" t="str">
        <f>IF(Calculator!G70&gt;0,Calculator!G70,Calculator!H70)</f>
        <v/>
      </c>
      <c r="C81" s="8">
        <f t="shared" si="0"/>
        <v>1.28</v>
      </c>
      <c r="D81" s="8">
        <f>IF(Calculator!E70="Toilet",Calculator!F70,0)</f>
        <v>0</v>
      </c>
      <c r="E81" s="8" t="e">
        <f t="shared" si="1"/>
        <v>#DIV/0!</v>
      </c>
      <c r="F81" s="8">
        <f t="shared" si="3"/>
        <v>0</v>
      </c>
      <c r="G81" s="8">
        <f t="shared" si="2"/>
        <v>0</v>
      </c>
    </row>
    <row r="82" spans="1:7" x14ac:dyDescent="0.25">
      <c r="A82" s="8" t="str">
        <f>Calculator!D71</f>
        <v/>
      </c>
      <c r="B82" s="8" t="str">
        <f>IF(Calculator!G71&gt;0,Calculator!G71,Calculator!H71)</f>
        <v/>
      </c>
      <c r="C82" s="8">
        <f t="shared" si="0"/>
        <v>1.28</v>
      </c>
      <c r="D82" s="8">
        <f>IF(Calculator!E71="Toilet",Calculator!F71,0)</f>
        <v>0</v>
      </c>
      <c r="E82" s="8" t="e">
        <f t="shared" si="1"/>
        <v>#DIV/0!</v>
      </c>
      <c r="F82" s="8">
        <f t="shared" si="3"/>
        <v>0</v>
      </c>
      <c r="G82" s="8">
        <f t="shared" si="2"/>
        <v>0</v>
      </c>
    </row>
    <row r="83" spans="1:7" x14ac:dyDescent="0.25">
      <c r="A83" s="8" t="str">
        <f>Calculator!D72</f>
        <v/>
      </c>
      <c r="B83" s="8" t="str">
        <f>IF(Calculator!G72&gt;0,Calculator!G72,Calculator!H72)</f>
        <v/>
      </c>
      <c r="C83" s="8">
        <f t="shared" si="0"/>
        <v>1.28</v>
      </c>
      <c r="D83" s="8">
        <f>IF(Calculator!E72="Toilet",Calculator!F72,0)</f>
        <v>0</v>
      </c>
      <c r="E83" s="8" t="e">
        <f t="shared" si="1"/>
        <v>#DIV/0!</v>
      </c>
      <c r="F83" s="8">
        <f t="shared" si="3"/>
        <v>0</v>
      </c>
      <c r="G83" s="8">
        <f t="shared" si="2"/>
        <v>0</v>
      </c>
    </row>
    <row r="84" spans="1:7" x14ac:dyDescent="0.25">
      <c r="A84" s="8" t="str">
        <f>Calculator!D73</f>
        <v/>
      </c>
      <c r="B84" s="8" t="str">
        <f>IF(Calculator!G73&gt;0,Calculator!G73,Calculator!H73)</f>
        <v/>
      </c>
      <c r="C84" s="8">
        <f t="shared" si="0"/>
        <v>1.28</v>
      </c>
      <c r="D84" s="8">
        <f>IF(Calculator!E73="Toilet",Calculator!F73,0)</f>
        <v>0</v>
      </c>
      <c r="E84" s="8" t="e">
        <f t="shared" si="1"/>
        <v>#DIV/0!</v>
      </c>
      <c r="F84" s="8">
        <f t="shared" si="3"/>
        <v>0</v>
      </c>
      <c r="G84" s="8">
        <f t="shared" si="2"/>
        <v>0</v>
      </c>
    </row>
    <row r="85" spans="1:7" x14ac:dyDescent="0.25">
      <c r="A85" s="8" t="str">
        <f>Calculator!D74</f>
        <v/>
      </c>
      <c r="B85" s="8" t="str">
        <f>IF(Calculator!G74&gt;0,Calculator!G74,Calculator!H74)</f>
        <v/>
      </c>
      <c r="C85" s="8">
        <f t="shared" si="0"/>
        <v>1.28</v>
      </c>
      <c r="D85" s="8">
        <f>IF(Calculator!E74="Toilet",Calculator!F74,0)</f>
        <v>0</v>
      </c>
      <c r="E85" s="8" t="e">
        <f t="shared" si="1"/>
        <v>#DIV/0!</v>
      </c>
      <c r="F85" s="8">
        <f t="shared" si="3"/>
        <v>0</v>
      </c>
      <c r="G85" s="8">
        <f t="shared" si="2"/>
        <v>0</v>
      </c>
    </row>
    <row r="86" spans="1:7" x14ac:dyDescent="0.25">
      <c r="A86" s="8" t="str">
        <f>Calculator!D75</f>
        <v/>
      </c>
      <c r="B86" s="8" t="str">
        <f>IF(Calculator!G75&gt;0,Calculator!G75,Calculator!H75)</f>
        <v/>
      </c>
      <c r="C86" s="8">
        <f t="shared" si="0"/>
        <v>1.28</v>
      </c>
      <c r="D86" s="8">
        <f>IF(Calculator!E75="Toilet",Calculator!F75,0)</f>
        <v>0</v>
      </c>
      <c r="E86" s="8" t="e">
        <f t="shared" si="1"/>
        <v>#DIV/0!</v>
      </c>
      <c r="F86" s="8">
        <f t="shared" si="3"/>
        <v>0</v>
      </c>
      <c r="G86" s="8">
        <f t="shared" si="2"/>
        <v>0</v>
      </c>
    </row>
    <row r="87" spans="1:7" x14ac:dyDescent="0.25">
      <c r="A87" s="8" t="str">
        <f>Calculator!D76</f>
        <v/>
      </c>
      <c r="B87" s="8" t="str">
        <f>IF(Calculator!G76&gt;0,Calculator!G76,Calculator!H76)</f>
        <v/>
      </c>
      <c r="C87" s="8">
        <f t="shared" si="0"/>
        <v>1.28</v>
      </c>
      <c r="D87" s="8">
        <f>IF(Calculator!E76="Toilet",Calculator!F76,0)</f>
        <v>0</v>
      </c>
      <c r="E87" s="8" t="e">
        <f t="shared" si="1"/>
        <v>#DIV/0!</v>
      </c>
      <c r="F87" s="8">
        <f t="shared" si="3"/>
        <v>0</v>
      </c>
      <c r="G87" s="8">
        <f t="shared" si="2"/>
        <v>0</v>
      </c>
    </row>
    <row r="88" spans="1:7" x14ac:dyDescent="0.25">
      <c r="A88" s="8" t="str">
        <f>Calculator!D77</f>
        <v/>
      </c>
      <c r="B88" s="8" t="str">
        <f>IF(Calculator!G77&gt;0,Calculator!G77,Calculator!H77)</f>
        <v/>
      </c>
      <c r="C88" s="8">
        <f t="shared" si="0"/>
        <v>1.28</v>
      </c>
      <c r="D88" s="8">
        <f>IF(Calculator!E77="Toilet",Calculator!F77,0)</f>
        <v>0</v>
      </c>
      <c r="E88" s="8" t="e">
        <f t="shared" si="1"/>
        <v>#DIV/0!</v>
      </c>
      <c r="F88" s="8">
        <f t="shared" si="3"/>
        <v>0</v>
      </c>
      <c r="G88" s="8">
        <f t="shared" si="2"/>
        <v>0</v>
      </c>
    </row>
    <row r="89" spans="1:7" x14ac:dyDescent="0.25">
      <c r="A89" s="8" t="str">
        <f>Calculator!D78</f>
        <v/>
      </c>
      <c r="B89" s="8" t="str">
        <f>IF(Calculator!G78&gt;0,Calculator!G78,Calculator!H78)</f>
        <v/>
      </c>
      <c r="C89" s="8">
        <f t="shared" si="0"/>
        <v>1.28</v>
      </c>
      <c r="D89" s="8">
        <f>IF(Calculator!E78="Toilet",Calculator!F78,0)</f>
        <v>0</v>
      </c>
      <c r="E89" s="8" t="e">
        <f t="shared" si="1"/>
        <v>#DIV/0!</v>
      </c>
      <c r="F89" s="8">
        <f t="shared" si="3"/>
        <v>0</v>
      </c>
      <c r="G89" s="8">
        <f t="shared" si="2"/>
        <v>0</v>
      </c>
    </row>
    <row r="90" spans="1:7" x14ac:dyDescent="0.25">
      <c r="A90" s="8" t="str">
        <f>Calculator!D79</f>
        <v/>
      </c>
      <c r="B90" s="8" t="str">
        <f>IF(Calculator!G79&gt;0,Calculator!G79,Calculator!H79)</f>
        <v/>
      </c>
      <c r="C90" s="8">
        <f t="shared" ref="C90:C153" si="4">$B$15</f>
        <v>1.28</v>
      </c>
      <c r="D90" s="8">
        <f>IF(Calculator!E79="Toilet",Calculator!F79,0)</f>
        <v>0</v>
      </c>
      <c r="E90" s="8" t="e">
        <f t="shared" ref="E90:E153" si="5">((($B$20*NO_EMP)+($B$21*NO_VIS))*OP_DAYS)/$B$22</f>
        <v>#DIV/0!</v>
      </c>
      <c r="F90" s="8">
        <f t="shared" ref="F90:F153" si="6">IFERROR(E90*D90*B90/GALPERM3,0)</f>
        <v>0</v>
      </c>
      <c r="G90" s="8">
        <f t="shared" ref="G90:G153" si="7">IFERROR(E90*D90*C90/GALPERM3,0)</f>
        <v>0</v>
      </c>
    </row>
    <row r="91" spans="1:7" x14ac:dyDescent="0.25">
      <c r="A91" s="8" t="str">
        <f>Calculator!D80</f>
        <v/>
      </c>
      <c r="B91" s="8" t="str">
        <f>IF(Calculator!G80&gt;0,Calculator!G80,Calculator!H80)</f>
        <v/>
      </c>
      <c r="C91" s="8">
        <f t="shared" si="4"/>
        <v>1.28</v>
      </c>
      <c r="D91" s="8">
        <f>IF(Calculator!E80="Toilet",Calculator!F80,0)</f>
        <v>0</v>
      </c>
      <c r="E91" s="8" t="e">
        <f t="shared" si="5"/>
        <v>#DIV/0!</v>
      </c>
      <c r="F91" s="8">
        <f t="shared" si="6"/>
        <v>0</v>
      </c>
      <c r="G91" s="8">
        <f t="shared" si="7"/>
        <v>0</v>
      </c>
    </row>
    <row r="92" spans="1:7" x14ac:dyDescent="0.25">
      <c r="A92" s="8" t="str">
        <f>Calculator!D81</f>
        <v/>
      </c>
      <c r="B92" s="8" t="str">
        <f>IF(Calculator!G81&gt;0,Calculator!G81,Calculator!H81)</f>
        <v/>
      </c>
      <c r="C92" s="8">
        <f t="shared" si="4"/>
        <v>1.28</v>
      </c>
      <c r="D92" s="8">
        <f>IF(Calculator!E81="Toilet",Calculator!F81,0)</f>
        <v>0</v>
      </c>
      <c r="E92" s="8" t="e">
        <f t="shared" si="5"/>
        <v>#DIV/0!</v>
      </c>
      <c r="F92" s="8">
        <f t="shared" si="6"/>
        <v>0</v>
      </c>
      <c r="G92" s="8">
        <f t="shared" si="7"/>
        <v>0</v>
      </c>
    </row>
    <row r="93" spans="1:7" x14ac:dyDescent="0.25">
      <c r="A93" s="8" t="str">
        <f>Calculator!D82</f>
        <v/>
      </c>
      <c r="B93" s="8" t="str">
        <f>IF(Calculator!G82&gt;0,Calculator!G82,Calculator!H82)</f>
        <v/>
      </c>
      <c r="C93" s="8">
        <f t="shared" si="4"/>
        <v>1.28</v>
      </c>
      <c r="D93" s="8">
        <f>IF(Calculator!E82="Toilet",Calculator!F82,0)</f>
        <v>0</v>
      </c>
      <c r="E93" s="8" t="e">
        <f t="shared" si="5"/>
        <v>#DIV/0!</v>
      </c>
      <c r="F93" s="8">
        <f t="shared" si="6"/>
        <v>0</v>
      </c>
      <c r="G93" s="8">
        <f t="shared" si="7"/>
        <v>0</v>
      </c>
    </row>
    <row r="94" spans="1:7" x14ac:dyDescent="0.25">
      <c r="A94" s="8" t="str">
        <f>Calculator!D83</f>
        <v/>
      </c>
      <c r="B94" s="8" t="str">
        <f>IF(Calculator!G83&gt;0,Calculator!G83,Calculator!H83)</f>
        <v/>
      </c>
      <c r="C94" s="8">
        <f t="shared" si="4"/>
        <v>1.28</v>
      </c>
      <c r="D94" s="8">
        <f>IF(Calculator!E83="Toilet",Calculator!F83,0)</f>
        <v>0</v>
      </c>
      <c r="E94" s="8" t="e">
        <f t="shared" si="5"/>
        <v>#DIV/0!</v>
      </c>
      <c r="F94" s="8">
        <f t="shared" si="6"/>
        <v>0</v>
      </c>
      <c r="G94" s="8">
        <f t="shared" si="7"/>
        <v>0</v>
      </c>
    </row>
    <row r="95" spans="1:7" x14ac:dyDescent="0.25">
      <c r="A95" s="8" t="str">
        <f>Calculator!D84</f>
        <v/>
      </c>
      <c r="B95" s="8" t="str">
        <f>IF(Calculator!G84&gt;0,Calculator!G84,Calculator!H84)</f>
        <v/>
      </c>
      <c r="C95" s="8">
        <f t="shared" si="4"/>
        <v>1.28</v>
      </c>
      <c r="D95" s="8">
        <f>IF(Calculator!E84="Toilet",Calculator!F84,0)</f>
        <v>0</v>
      </c>
      <c r="E95" s="8" t="e">
        <f t="shared" si="5"/>
        <v>#DIV/0!</v>
      </c>
      <c r="F95" s="8">
        <f t="shared" si="6"/>
        <v>0</v>
      </c>
      <c r="G95" s="8">
        <f t="shared" si="7"/>
        <v>0</v>
      </c>
    </row>
    <row r="96" spans="1:7" x14ac:dyDescent="0.25">
      <c r="A96" s="8" t="str">
        <f>Calculator!D85</f>
        <v/>
      </c>
      <c r="B96" s="8" t="str">
        <f>IF(Calculator!G85&gt;0,Calculator!G85,Calculator!H85)</f>
        <v/>
      </c>
      <c r="C96" s="8">
        <f t="shared" si="4"/>
        <v>1.28</v>
      </c>
      <c r="D96" s="8">
        <f>IF(Calculator!E85="Toilet",Calculator!F85,0)</f>
        <v>0</v>
      </c>
      <c r="E96" s="8" t="e">
        <f t="shared" si="5"/>
        <v>#DIV/0!</v>
      </c>
      <c r="F96" s="8">
        <f t="shared" si="6"/>
        <v>0</v>
      </c>
      <c r="G96" s="8">
        <f t="shared" si="7"/>
        <v>0</v>
      </c>
    </row>
    <row r="97" spans="1:7" x14ac:dyDescent="0.25">
      <c r="A97" s="8" t="str">
        <f>Calculator!D86</f>
        <v/>
      </c>
      <c r="B97" s="8" t="str">
        <f>IF(Calculator!G86&gt;0,Calculator!G86,Calculator!H86)</f>
        <v/>
      </c>
      <c r="C97" s="8">
        <f t="shared" si="4"/>
        <v>1.28</v>
      </c>
      <c r="D97" s="8">
        <f>IF(Calculator!E86="Toilet",Calculator!F86,0)</f>
        <v>0</v>
      </c>
      <c r="E97" s="8" t="e">
        <f t="shared" si="5"/>
        <v>#DIV/0!</v>
      </c>
      <c r="F97" s="8">
        <f t="shared" si="6"/>
        <v>0</v>
      </c>
      <c r="G97" s="8">
        <f t="shared" si="7"/>
        <v>0</v>
      </c>
    </row>
    <row r="98" spans="1:7" x14ac:dyDescent="0.25">
      <c r="A98" s="8" t="str">
        <f>Calculator!D87</f>
        <v/>
      </c>
      <c r="B98" s="8" t="str">
        <f>IF(Calculator!G87&gt;0,Calculator!G87,Calculator!H87)</f>
        <v/>
      </c>
      <c r="C98" s="8">
        <f t="shared" si="4"/>
        <v>1.28</v>
      </c>
      <c r="D98" s="8">
        <f>IF(Calculator!E87="Toilet",Calculator!F87,0)</f>
        <v>0</v>
      </c>
      <c r="E98" s="8" t="e">
        <f t="shared" si="5"/>
        <v>#DIV/0!</v>
      </c>
      <c r="F98" s="8">
        <f t="shared" si="6"/>
        <v>0</v>
      </c>
      <c r="G98" s="8">
        <f t="shared" si="7"/>
        <v>0</v>
      </c>
    </row>
    <row r="99" spans="1:7" x14ac:dyDescent="0.25">
      <c r="A99" s="8" t="str">
        <f>Calculator!D88</f>
        <v/>
      </c>
      <c r="B99" s="8" t="str">
        <f>IF(Calculator!G88&gt;0,Calculator!G88,Calculator!H88)</f>
        <v/>
      </c>
      <c r="C99" s="8">
        <f t="shared" si="4"/>
        <v>1.28</v>
      </c>
      <c r="D99" s="8">
        <f>IF(Calculator!E88="Toilet",Calculator!F88,0)</f>
        <v>0</v>
      </c>
      <c r="E99" s="8" t="e">
        <f t="shared" si="5"/>
        <v>#DIV/0!</v>
      </c>
      <c r="F99" s="8">
        <f t="shared" si="6"/>
        <v>0</v>
      </c>
      <c r="G99" s="8">
        <f t="shared" si="7"/>
        <v>0</v>
      </c>
    </row>
    <row r="100" spans="1:7" x14ac:dyDescent="0.25">
      <c r="A100" s="8" t="str">
        <f>Calculator!D89</f>
        <v/>
      </c>
      <c r="B100" s="8" t="str">
        <f>IF(Calculator!G89&gt;0,Calculator!G89,Calculator!H89)</f>
        <v/>
      </c>
      <c r="C100" s="8">
        <f t="shared" si="4"/>
        <v>1.28</v>
      </c>
      <c r="D100" s="8">
        <f>IF(Calculator!E89="Toilet",Calculator!F89,0)</f>
        <v>0</v>
      </c>
      <c r="E100" s="8" t="e">
        <f t="shared" si="5"/>
        <v>#DIV/0!</v>
      </c>
      <c r="F100" s="8">
        <f t="shared" si="6"/>
        <v>0</v>
      </c>
      <c r="G100" s="8">
        <f t="shared" si="7"/>
        <v>0</v>
      </c>
    </row>
    <row r="101" spans="1:7" x14ac:dyDescent="0.25">
      <c r="A101" s="8" t="str">
        <f>Calculator!D90</f>
        <v/>
      </c>
      <c r="B101" s="8" t="str">
        <f>IF(Calculator!G90&gt;0,Calculator!G90,Calculator!H90)</f>
        <v/>
      </c>
      <c r="C101" s="8">
        <f t="shared" si="4"/>
        <v>1.28</v>
      </c>
      <c r="D101" s="8">
        <f>IF(Calculator!E90="Toilet",Calculator!F90,0)</f>
        <v>0</v>
      </c>
      <c r="E101" s="8" t="e">
        <f t="shared" si="5"/>
        <v>#DIV/0!</v>
      </c>
      <c r="F101" s="8">
        <f t="shared" si="6"/>
        <v>0</v>
      </c>
      <c r="G101" s="8">
        <f t="shared" si="7"/>
        <v>0</v>
      </c>
    </row>
    <row r="102" spans="1:7" x14ac:dyDescent="0.25">
      <c r="A102" s="8" t="str">
        <f>Calculator!D91</f>
        <v/>
      </c>
      <c r="B102" s="8" t="str">
        <f>IF(Calculator!G91&gt;0,Calculator!G91,Calculator!H91)</f>
        <v/>
      </c>
      <c r="C102" s="8">
        <f t="shared" si="4"/>
        <v>1.28</v>
      </c>
      <c r="D102" s="8">
        <f>IF(Calculator!E91="Toilet",Calculator!F91,0)</f>
        <v>0</v>
      </c>
      <c r="E102" s="8" t="e">
        <f t="shared" si="5"/>
        <v>#DIV/0!</v>
      </c>
      <c r="F102" s="8">
        <f t="shared" si="6"/>
        <v>0</v>
      </c>
      <c r="G102" s="8">
        <f t="shared" si="7"/>
        <v>0</v>
      </c>
    </row>
    <row r="103" spans="1:7" x14ac:dyDescent="0.25">
      <c r="A103" s="8" t="str">
        <f>Calculator!D92</f>
        <v/>
      </c>
      <c r="B103" s="8" t="str">
        <f>IF(Calculator!G92&gt;0,Calculator!G92,Calculator!H92)</f>
        <v/>
      </c>
      <c r="C103" s="8">
        <f t="shared" si="4"/>
        <v>1.28</v>
      </c>
      <c r="D103" s="8">
        <f>IF(Calculator!E92="Toilet",Calculator!F92,0)</f>
        <v>0</v>
      </c>
      <c r="E103" s="8" t="e">
        <f t="shared" si="5"/>
        <v>#DIV/0!</v>
      </c>
      <c r="F103" s="8">
        <f t="shared" si="6"/>
        <v>0</v>
      </c>
      <c r="G103" s="8">
        <f t="shared" si="7"/>
        <v>0</v>
      </c>
    </row>
    <row r="104" spans="1:7" x14ac:dyDescent="0.25">
      <c r="A104" s="8" t="str">
        <f>Calculator!D93</f>
        <v/>
      </c>
      <c r="B104" s="8" t="str">
        <f>IF(Calculator!G93&gt;0,Calculator!G93,Calculator!H93)</f>
        <v/>
      </c>
      <c r="C104" s="8">
        <f t="shared" si="4"/>
        <v>1.28</v>
      </c>
      <c r="D104" s="8">
        <f>IF(Calculator!E93="Toilet",Calculator!F93,0)</f>
        <v>0</v>
      </c>
      <c r="E104" s="8" t="e">
        <f t="shared" si="5"/>
        <v>#DIV/0!</v>
      </c>
      <c r="F104" s="8">
        <f t="shared" si="6"/>
        <v>0</v>
      </c>
      <c r="G104" s="8">
        <f t="shared" si="7"/>
        <v>0</v>
      </c>
    </row>
    <row r="105" spans="1:7" x14ac:dyDescent="0.25">
      <c r="A105" s="8" t="str">
        <f>Calculator!D94</f>
        <v/>
      </c>
      <c r="B105" s="8" t="str">
        <f>IF(Calculator!G94&gt;0,Calculator!G94,Calculator!H94)</f>
        <v/>
      </c>
      <c r="C105" s="8">
        <f t="shared" si="4"/>
        <v>1.28</v>
      </c>
      <c r="D105" s="8">
        <f>IF(Calculator!E94="Toilet",Calculator!F94,0)</f>
        <v>0</v>
      </c>
      <c r="E105" s="8" t="e">
        <f t="shared" si="5"/>
        <v>#DIV/0!</v>
      </c>
      <c r="F105" s="8">
        <f t="shared" si="6"/>
        <v>0</v>
      </c>
      <c r="G105" s="8">
        <f t="shared" si="7"/>
        <v>0</v>
      </c>
    </row>
    <row r="106" spans="1:7" x14ac:dyDescent="0.25">
      <c r="A106" s="8" t="str">
        <f>Calculator!D95</f>
        <v/>
      </c>
      <c r="B106" s="8" t="str">
        <f>IF(Calculator!G95&gt;0,Calculator!G95,Calculator!H95)</f>
        <v/>
      </c>
      <c r="C106" s="8">
        <f t="shared" si="4"/>
        <v>1.28</v>
      </c>
      <c r="D106" s="8">
        <f>IF(Calculator!E95="Toilet",Calculator!F95,0)</f>
        <v>0</v>
      </c>
      <c r="E106" s="8" t="e">
        <f t="shared" si="5"/>
        <v>#DIV/0!</v>
      </c>
      <c r="F106" s="8">
        <f t="shared" si="6"/>
        <v>0</v>
      </c>
      <c r="G106" s="8">
        <f t="shared" si="7"/>
        <v>0</v>
      </c>
    </row>
    <row r="107" spans="1:7" x14ac:dyDescent="0.25">
      <c r="A107" s="8" t="str">
        <f>Calculator!D96</f>
        <v/>
      </c>
      <c r="B107" s="8" t="str">
        <f>IF(Calculator!G96&gt;0,Calculator!G96,Calculator!H96)</f>
        <v/>
      </c>
      <c r="C107" s="8">
        <f t="shared" si="4"/>
        <v>1.28</v>
      </c>
      <c r="D107" s="8">
        <f>IF(Calculator!E96="Toilet",Calculator!F96,0)</f>
        <v>0</v>
      </c>
      <c r="E107" s="8" t="e">
        <f t="shared" si="5"/>
        <v>#DIV/0!</v>
      </c>
      <c r="F107" s="8">
        <f t="shared" si="6"/>
        <v>0</v>
      </c>
      <c r="G107" s="8">
        <f t="shared" si="7"/>
        <v>0</v>
      </c>
    </row>
    <row r="108" spans="1:7" x14ac:dyDescent="0.25">
      <c r="A108" s="8" t="str">
        <f>Calculator!D97</f>
        <v/>
      </c>
      <c r="B108" s="8" t="str">
        <f>IF(Calculator!G97&gt;0,Calculator!G97,Calculator!H97)</f>
        <v/>
      </c>
      <c r="C108" s="8">
        <f t="shared" si="4"/>
        <v>1.28</v>
      </c>
      <c r="D108" s="8">
        <f>IF(Calculator!E97="Toilet",Calculator!F97,0)</f>
        <v>0</v>
      </c>
      <c r="E108" s="8" t="e">
        <f t="shared" si="5"/>
        <v>#DIV/0!</v>
      </c>
      <c r="F108" s="8">
        <f t="shared" si="6"/>
        <v>0</v>
      </c>
      <c r="G108" s="8">
        <f t="shared" si="7"/>
        <v>0</v>
      </c>
    </row>
    <row r="109" spans="1:7" x14ac:dyDescent="0.25">
      <c r="A109" s="8" t="str">
        <f>Calculator!D98</f>
        <v/>
      </c>
      <c r="B109" s="8" t="str">
        <f>IF(Calculator!G98&gt;0,Calculator!G98,Calculator!H98)</f>
        <v/>
      </c>
      <c r="C109" s="8">
        <f t="shared" si="4"/>
        <v>1.28</v>
      </c>
      <c r="D109" s="8">
        <f>IF(Calculator!E98="Toilet",Calculator!F98,0)</f>
        <v>0</v>
      </c>
      <c r="E109" s="8" t="e">
        <f t="shared" si="5"/>
        <v>#DIV/0!</v>
      </c>
      <c r="F109" s="8">
        <f t="shared" si="6"/>
        <v>0</v>
      </c>
      <c r="G109" s="8">
        <f t="shared" si="7"/>
        <v>0</v>
      </c>
    </row>
    <row r="110" spans="1:7" x14ac:dyDescent="0.25">
      <c r="A110" s="8" t="str">
        <f>Calculator!D99</f>
        <v/>
      </c>
      <c r="B110" s="8" t="str">
        <f>IF(Calculator!G99&gt;0,Calculator!G99,Calculator!H99)</f>
        <v/>
      </c>
      <c r="C110" s="8">
        <f t="shared" si="4"/>
        <v>1.28</v>
      </c>
      <c r="D110" s="8">
        <f>IF(Calculator!E99="Toilet",Calculator!F99,0)</f>
        <v>0</v>
      </c>
      <c r="E110" s="8" t="e">
        <f t="shared" si="5"/>
        <v>#DIV/0!</v>
      </c>
      <c r="F110" s="8">
        <f t="shared" si="6"/>
        <v>0</v>
      </c>
      <c r="G110" s="8">
        <f t="shared" si="7"/>
        <v>0</v>
      </c>
    </row>
    <row r="111" spans="1:7" x14ac:dyDescent="0.25">
      <c r="A111" s="8" t="str">
        <f>Calculator!D100</f>
        <v/>
      </c>
      <c r="B111" s="8" t="str">
        <f>IF(Calculator!G100&gt;0,Calculator!G100,Calculator!H100)</f>
        <v/>
      </c>
      <c r="C111" s="8">
        <f t="shared" si="4"/>
        <v>1.28</v>
      </c>
      <c r="D111" s="8">
        <f>IF(Calculator!E100="Toilet",Calculator!F100,0)</f>
        <v>0</v>
      </c>
      <c r="E111" s="8" t="e">
        <f t="shared" si="5"/>
        <v>#DIV/0!</v>
      </c>
      <c r="F111" s="8">
        <f t="shared" si="6"/>
        <v>0</v>
      </c>
      <c r="G111" s="8">
        <f t="shared" si="7"/>
        <v>0</v>
      </c>
    </row>
    <row r="112" spans="1:7" x14ac:dyDescent="0.25">
      <c r="A112" s="8" t="str">
        <f>Calculator!D101</f>
        <v/>
      </c>
      <c r="B112" s="8" t="str">
        <f>IF(Calculator!G101&gt;0,Calculator!G101,Calculator!H101)</f>
        <v/>
      </c>
      <c r="C112" s="8">
        <f t="shared" si="4"/>
        <v>1.28</v>
      </c>
      <c r="D112" s="8">
        <f>IF(Calculator!E101="Toilet",Calculator!F101,0)</f>
        <v>0</v>
      </c>
      <c r="E112" s="8" t="e">
        <f t="shared" si="5"/>
        <v>#DIV/0!</v>
      </c>
      <c r="F112" s="8">
        <f t="shared" si="6"/>
        <v>0</v>
      </c>
      <c r="G112" s="8">
        <f t="shared" si="7"/>
        <v>0</v>
      </c>
    </row>
    <row r="113" spans="1:7" x14ac:dyDescent="0.25">
      <c r="A113" s="8" t="str">
        <f>Calculator!D102</f>
        <v/>
      </c>
      <c r="B113" s="8" t="str">
        <f>IF(Calculator!G102&gt;0,Calculator!G102,Calculator!H102)</f>
        <v/>
      </c>
      <c r="C113" s="8">
        <f t="shared" si="4"/>
        <v>1.28</v>
      </c>
      <c r="D113" s="8">
        <f>IF(Calculator!E102="Toilet",Calculator!F102,0)</f>
        <v>0</v>
      </c>
      <c r="E113" s="8" t="e">
        <f t="shared" si="5"/>
        <v>#DIV/0!</v>
      </c>
      <c r="F113" s="8">
        <f t="shared" si="6"/>
        <v>0</v>
      </c>
      <c r="G113" s="8">
        <f t="shared" si="7"/>
        <v>0</v>
      </c>
    </row>
    <row r="114" spans="1:7" x14ac:dyDescent="0.25">
      <c r="A114" s="8" t="str">
        <f>Calculator!D103</f>
        <v/>
      </c>
      <c r="B114" s="8" t="str">
        <f>IF(Calculator!G103&gt;0,Calculator!G103,Calculator!H103)</f>
        <v/>
      </c>
      <c r="C114" s="8">
        <f t="shared" si="4"/>
        <v>1.28</v>
      </c>
      <c r="D114" s="8">
        <f>IF(Calculator!E103="Toilet",Calculator!F103,0)</f>
        <v>0</v>
      </c>
      <c r="E114" s="8" t="e">
        <f t="shared" si="5"/>
        <v>#DIV/0!</v>
      </c>
      <c r="F114" s="8">
        <f t="shared" si="6"/>
        <v>0</v>
      </c>
      <c r="G114" s="8">
        <f t="shared" si="7"/>
        <v>0</v>
      </c>
    </row>
    <row r="115" spans="1:7" x14ac:dyDescent="0.25">
      <c r="A115" s="8" t="str">
        <f>Calculator!D104</f>
        <v/>
      </c>
      <c r="B115" s="8" t="str">
        <f>IF(Calculator!G104&gt;0,Calculator!G104,Calculator!H104)</f>
        <v/>
      </c>
      <c r="C115" s="8">
        <f t="shared" si="4"/>
        <v>1.28</v>
      </c>
      <c r="D115" s="8">
        <f>IF(Calculator!E104="Toilet",Calculator!F104,0)</f>
        <v>0</v>
      </c>
      <c r="E115" s="8" t="e">
        <f t="shared" si="5"/>
        <v>#DIV/0!</v>
      </c>
      <c r="F115" s="8">
        <f t="shared" si="6"/>
        <v>0</v>
      </c>
      <c r="G115" s="8">
        <f t="shared" si="7"/>
        <v>0</v>
      </c>
    </row>
    <row r="116" spans="1:7" x14ac:dyDescent="0.25">
      <c r="A116" s="8" t="str">
        <f>Calculator!D105</f>
        <v/>
      </c>
      <c r="B116" s="8" t="str">
        <f>IF(Calculator!G105&gt;0,Calculator!G105,Calculator!H105)</f>
        <v/>
      </c>
      <c r="C116" s="8">
        <f t="shared" si="4"/>
        <v>1.28</v>
      </c>
      <c r="D116" s="8">
        <f>IF(Calculator!E105="Toilet",Calculator!F105,0)</f>
        <v>0</v>
      </c>
      <c r="E116" s="8" t="e">
        <f t="shared" si="5"/>
        <v>#DIV/0!</v>
      </c>
      <c r="F116" s="8">
        <f t="shared" si="6"/>
        <v>0</v>
      </c>
      <c r="G116" s="8">
        <f t="shared" si="7"/>
        <v>0</v>
      </c>
    </row>
    <row r="117" spans="1:7" x14ac:dyDescent="0.25">
      <c r="A117" s="8" t="str">
        <f>Calculator!D106</f>
        <v/>
      </c>
      <c r="B117" s="8" t="str">
        <f>IF(Calculator!G106&gt;0,Calculator!G106,Calculator!H106)</f>
        <v/>
      </c>
      <c r="C117" s="8">
        <f t="shared" si="4"/>
        <v>1.28</v>
      </c>
      <c r="D117" s="8">
        <f>IF(Calculator!E106="Toilet",Calculator!F106,0)</f>
        <v>0</v>
      </c>
      <c r="E117" s="8" t="e">
        <f t="shared" si="5"/>
        <v>#DIV/0!</v>
      </c>
      <c r="F117" s="8">
        <f t="shared" si="6"/>
        <v>0</v>
      </c>
      <c r="G117" s="8">
        <f t="shared" si="7"/>
        <v>0</v>
      </c>
    </row>
    <row r="118" spans="1:7" x14ac:dyDescent="0.25">
      <c r="A118" s="8" t="str">
        <f>Calculator!D107</f>
        <v/>
      </c>
      <c r="B118" s="8" t="str">
        <f>IF(Calculator!G107&gt;0,Calculator!G107,Calculator!H107)</f>
        <v/>
      </c>
      <c r="C118" s="8">
        <f t="shared" si="4"/>
        <v>1.28</v>
      </c>
      <c r="D118" s="8">
        <f>IF(Calculator!E107="Toilet",Calculator!F107,0)</f>
        <v>0</v>
      </c>
      <c r="E118" s="8" t="e">
        <f t="shared" si="5"/>
        <v>#DIV/0!</v>
      </c>
      <c r="F118" s="8">
        <f t="shared" si="6"/>
        <v>0</v>
      </c>
      <c r="G118" s="8">
        <f t="shared" si="7"/>
        <v>0</v>
      </c>
    </row>
    <row r="119" spans="1:7" x14ac:dyDescent="0.25">
      <c r="A119" s="8" t="str">
        <f>Calculator!D108</f>
        <v/>
      </c>
      <c r="B119" s="8" t="str">
        <f>IF(Calculator!G108&gt;0,Calculator!G108,Calculator!H108)</f>
        <v/>
      </c>
      <c r="C119" s="8">
        <f t="shared" si="4"/>
        <v>1.28</v>
      </c>
      <c r="D119" s="8">
        <f>IF(Calculator!E108="Toilet",Calculator!F108,0)</f>
        <v>0</v>
      </c>
      <c r="E119" s="8" t="e">
        <f t="shared" si="5"/>
        <v>#DIV/0!</v>
      </c>
      <c r="F119" s="8">
        <f t="shared" si="6"/>
        <v>0</v>
      </c>
      <c r="G119" s="8">
        <f t="shared" si="7"/>
        <v>0</v>
      </c>
    </row>
    <row r="120" spans="1:7" x14ac:dyDescent="0.25">
      <c r="A120" s="8" t="str">
        <f>Calculator!D109</f>
        <v/>
      </c>
      <c r="B120" s="8" t="str">
        <f>IF(Calculator!G109&gt;0,Calculator!G109,Calculator!H109)</f>
        <v/>
      </c>
      <c r="C120" s="8">
        <f t="shared" si="4"/>
        <v>1.28</v>
      </c>
      <c r="D120" s="8">
        <f>IF(Calculator!E109="Toilet",Calculator!F109,0)</f>
        <v>0</v>
      </c>
      <c r="E120" s="8" t="e">
        <f t="shared" si="5"/>
        <v>#DIV/0!</v>
      </c>
      <c r="F120" s="8">
        <f t="shared" si="6"/>
        <v>0</v>
      </c>
      <c r="G120" s="8">
        <f t="shared" si="7"/>
        <v>0</v>
      </c>
    </row>
    <row r="121" spans="1:7" x14ac:dyDescent="0.25">
      <c r="A121" s="8" t="str">
        <f>Calculator!D110</f>
        <v/>
      </c>
      <c r="B121" s="8" t="str">
        <f>IF(Calculator!G110&gt;0,Calculator!G110,Calculator!H110)</f>
        <v/>
      </c>
      <c r="C121" s="8">
        <f t="shared" si="4"/>
        <v>1.28</v>
      </c>
      <c r="D121" s="8">
        <f>IF(Calculator!E110="Toilet",Calculator!F110,0)</f>
        <v>0</v>
      </c>
      <c r="E121" s="8" t="e">
        <f t="shared" si="5"/>
        <v>#DIV/0!</v>
      </c>
      <c r="F121" s="8">
        <f t="shared" si="6"/>
        <v>0</v>
      </c>
      <c r="G121" s="8">
        <f t="shared" si="7"/>
        <v>0</v>
      </c>
    </row>
    <row r="122" spans="1:7" x14ac:dyDescent="0.25">
      <c r="A122" s="8" t="str">
        <f>Calculator!D111</f>
        <v/>
      </c>
      <c r="B122" s="8" t="str">
        <f>IF(Calculator!G111&gt;0,Calculator!G111,Calculator!H111)</f>
        <v/>
      </c>
      <c r="C122" s="8">
        <f t="shared" si="4"/>
        <v>1.28</v>
      </c>
      <c r="D122" s="8">
        <f>IF(Calculator!E111="Toilet",Calculator!F111,0)</f>
        <v>0</v>
      </c>
      <c r="E122" s="8" t="e">
        <f t="shared" si="5"/>
        <v>#DIV/0!</v>
      </c>
      <c r="F122" s="8">
        <f t="shared" si="6"/>
        <v>0</v>
      </c>
      <c r="G122" s="8">
        <f t="shared" si="7"/>
        <v>0</v>
      </c>
    </row>
    <row r="123" spans="1:7" x14ac:dyDescent="0.25">
      <c r="A123" s="8" t="str">
        <f>Calculator!D112</f>
        <v/>
      </c>
      <c r="B123" s="8" t="str">
        <f>IF(Calculator!G112&gt;0,Calculator!G112,Calculator!H112)</f>
        <v/>
      </c>
      <c r="C123" s="8">
        <f t="shared" si="4"/>
        <v>1.28</v>
      </c>
      <c r="D123" s="8">
        <f>IF(Calculator!E112="Toilet",Calculator!F112,0)</f>
        <v>0</v>
      </c>
      <c r="E123" s="8" t="e">
        <f t="shared" si="5"/>
        <v>#DIV/0!</v>
      </c>
      <c r="F123" s="8">
        <f t="shared" si="6"/>
        <v>0</v>
      </c>
      <c r="G123" s="8">
        <f t="shared" si="7"/>
        <v>0</v>
      </c>
    </row>
    <row r="124" spans="1:7" x14ac:dyDescent="0.25">
      <c r="A124" s="8" t="str">
        <f>Calculator!D113</f>
        <v/>
      </c>
      <c r="B124" s="8" t="str">
        <f>IF(Calculator!G113&gt;0,Calculator!G113,Calculator!H113)</f>
        <v/>
      </c>
      <c r="C124" s="8">
        <f t="shared" si="4"/>
        <v>1.28</v>
      </c>
      <c r="D124" s="8">
        <f>IF(Calculator!E113="Toilet",Calculator!F113,0)</f>
        <v>0</v>
      </c>
      <c r="E124" s="8" t="e">
        <f t="shared" si="5"/>
        <v>#DIV/0!</v>
      </c>
      <c r="F124" s="8">
        <f t="shared" si="6"/>
        <v>0</v>
      </c>
      <c r="G124" s="8">
        <f t="shared" si="7"/>
        <v>0</v>
      </c>
    </row>
    <row r="125" spans="1:7" x14ac:dyDescent="0.25">
      <c r="A125" s="8" t="str">
        <f>Calculator!D114</f>
        <v/>
      </c>
      <c r="B125" s="8" t="str">
        <f>IF(Calculator!G114&gt;0,Calculator!G114,Calculator!H114)</f>
        <v/>
      </c>
      <c r="C125" s="8">
        <f t="shared" si="4"/>
        <v>1.28</v>
      </c>
      <c r="D125" s="8">
        <f>IF(Calculator!E114="Toilet",Calculator!F114,0)</f>
        <v>0</v>
      </c>
      <c r="E125" s="8" t="e">
        <f t="shared" si="5"/>
        <v>#DIV/0!</v>
      </c>
      <c r="F125" s="8">
        <f t="shared" si="6"/>
        <v>0</v>
      </c>
      <c r="G125" s="8">
        <f t="shared" si="7"/>
        <v>0</v>
      </c>
    </row>
    <row r="126" spans="1:7" x14ac:dyDescent="0.25">
      <c r="A126" s="8" t="str">
        <f>Calculator!D115</f>
        <v/>
      </c>
      <c r="B126" s="8" t="str">
        <f>IF(Calculator!G115&gt;0,Calculator!G115,Calculator!H115)</f>
        <v/>
      </c>
      <c r="C126" s="8">
        <f t="shared" si="4"/>
        <v>1.28</v>
      </c>
      <c r="D126" s="8">
        <f>IF(Calculator!E115="Toilet",Calculator!F115,0)</f>
        <v>0</v>
      </c>
      <c r="E126" s="8" t="e">
        <f t="shared" si="5"/>
        <v>#DIV/0!</v>
      </c>
      <c r="F126" s="8">
        <f t="shared" si="6"/>
        <v>0</v>
      </c>
      <c r="G126" s="8">
        <f t="shared" si="7"/>
        <v>0</v>
      </c>
    </row>
    <row r="127" spans="1:7" x14ac:dyDescent="0.25">
      <c r="A127" s="8" t="str">
        <f>Calculator!D116</f>
        <v/>
      </c>
      <c r="B127" s="8" t="str">
        <f>IF(Calculator!G116&gt;0,Calculator!G116,Calculator!H116)</f>
        <v/>
      </c>
      <c r="C127" s="8">
        <f t="shared" si="4"/>
        <v>1.28</v>
      </c>
      <c r="D127" s="8">
        <f>IF(Calculator!E116="Toilet",Calculator!F116,0)</f>
        <v>0</v>
      </c>
      <c r="E127" s="8" t="e">
        <f t="shared" si="5"/>
        <v>#DIV/0!</v>
      </c>
      <c r="F127" s="8">
        <f t="shared" si="6"/>
        <v>0</v>
      </c>
      <c r="G127" s="8">
        <f t="shared" si="7"/>
        <v>0</v>
      </c>
    </row>
    <row r="128" spans="1:7" x14ac:dyDescent="0.25">
      <c r="A128" s="8" t="str">
        <f>Calculator!D117</f>
        <v/>
      </c>
      <c r="B128" s="8" t="str">
        <f>IF(Calculator!G117&gt;0,Calculator!G117,Calculator!H117)</f>
        <v/>
      </c>
      <c r="C128" s="8">
        <f t="shared" si="4"/>
        <v>1.28</v>
      </c>
      <c r="D128" s="8">
        <f>IF(Calculator!E117="Toilet",Calculator!F117,0)</f>
        <v>0</v>
      </c>
      <c r="E128" s="8" t="e">
        <f t="shared" si="5"/>
        <v>#DIV/0!</v>
      </c>
      <c r="F128" s="8">
        <f t="shared" si="6"/>
        <v>0</v>
      </c>
      <c r="G128" s="8">
        <f t="shared" si="7"/>
        <v>0</v>
      </c>
    </row>
    <row r="129" spans="1:7" x14ac:dyDescent="0.25">
      <c r="A129" s="8" t="str">
        <f>Calculator!D118</f>
        <v/>
      </c>
      <c r="B129" s="8" t="str">
        <f>IF(Calculator!G118&gt;0,Calculator!G118,Calculator!H118)</f>
        <v/>
      </c>
      <c r="C129" s="8">
        <f t="shared" si="4"/>
        <v>1.28</v>
      </c>
      <c r="D129" s="8">
        <f>IF(Calculator!E118="Toilet",Calculator!F118,0)</f>
        <v>0</v>
      </c>
      <c r="E129" s="8" t="e">
        <f t="shared" si="5"/>
        <v>#DIV/0!</v>
      </c>
      <c r="F129" s="8">
        <f t="shared" si="6"/>
        <v>0</v>
      </c>
      <c r="G129" s="8">
        <f t="shared" si="7"/>
        <v>0</v>
      </c>
    </row>
    <row r="130" spans="1:7" x14ac:dyDescent="0.25">
      <c r="A130" s="8" t="str">
        <f>Calculator!D119</f>
        <v/>
      </c>
      <c r="B130" s="8" t="str">
        <f>IF(Calculator!G119&gt;0,Calculator!G119,Calculator!H119)</f>
        <v/>
      </c>
      <c r="C130" s="8">
        <f t="shared" si="4"/>
        <v>1.28</v>
      </c>
      <c r="D130" s="8">
        <f>IF(Calculator!E119="Toilet",Calculator!F119,0)</f>
        <v>0</v>
      </c>
      <c r="E130" s="8" t="e">
        <f t="shared" si="5"/>
        <v>#DIV/0!</v>
      </c>
      <c r="F130" s="8">
        <f t="shared" si="6"/>
        <v>0</v>
      </c>
      <c r="G130" s="8">
        <f t="shared" si="7"/>
        <v>0</v>
      </c>
    </row>
    <row r="131" spans="1:7" x14ac:dyDescent="0.25">
      <c r="A131" s="8" t="str">
        <f>Calculator!D120</f>
        <v/>
      </c>
      <c r="B131" s="8" t="str">
        <f>IF(Calculator!G120&gt;0,Calculator!G120,Calculator!H120)</f>
        <v/>
      </c>
      <c r="C131" s="8">
        <f t="shared" si="4"/>
        <v>1.28</v>
      </c>
      <c r="D131" s="8">
        <f>IF(Calculator!E120="Toilet",Calculator!F120,0)</f>
        <v>0</v>
      </c>
      <c r="E131" s="8" t="e">
        <f t="shared" si="5"/>
        <v>#DIV/0!</v>
      </c>
      <c r="F131" s="8">
        <f t="shared" si="6"/>
        <v>0</v>
      </c>
      <c r="G131" s="8">
        <f t="shared" si="7"/>
        <v>0</v>
      </c>
    </row>
    <row r="132" spans="1:7" x14ac:dyDescent="0.25">
      <c r="A132" s="8" t="str">
        <f>Calculator!D121</f>
        <v/>
      </c>
      <c r="B132" s="8" t="str">
        <f>IF(Calculator!G121&gt;0,Calculator!G121,Calculator!H121)</f>
        <v/>
      </c>
      <c r="C132" s="8">
        <f t="shared" si="4"/>
        <v>1.28</v>
      </c>
      <c r="D132" s="8">
        <f>IF(Calculator!E121="Toilet",Calculator!F121,0)</f>
        <v>0</v>
      </c>
      <c r="E132" s="8" t="e">
        <f t="shared" si="5"/>
        <v>#DIV/0!</v>
      </c>
      <c r="F132" s="8">
        <f t="shared" si="6"/>
        <v>0</v>
      </c>
      <c r="G132" s="8">
        <f t="shared" si="7"/>
        <v>0</v>
      </c>
    </row>
    <row r="133" spans="1:7" x14ac:dyDescent="0.25">
      <c r="A133" s="8" t="str">
        <f>Calculator!D122</f>
        <v/>
      </c>
      <c r="B133" s="8" t="str">
        <f>IF(Calculator!G122&gt;0,Calculator!G122,Calculator!H122)</f>
        <v/>
      </c>
      <c r="C133" s="8">
        <f t="shared" si="4"/>
        <v>1.28</v>
      </c>
      <c r="D133" s="8">
        <f>IF(Calculator!E122="Toilet",Calculator!F122,0)</f>
        <v>0</v>
      </c>
      <c r="E133" s="8" t="e">
        <f t="shared" si="5"/>
        <v>#DIV/0!</v>
      </c>
      <c r="F133" s="8">
        <f t="shared" si="6"/>
        <v>0</v>
      </c>
      <c r="G133" s="8">
        <f t="shared" si="7"/>
        <v>0</v>
      </c>
    </row>
    <row r="134" spans="1:7" x14ac:dyDescent="0.25">
      <c r="A134" s="8" t="str">
        <f>Calculator!D123</f>
        <v/>
      </c>
      <c r="B134" s="8" t="str">
        <f>IF(Calculator!G123&gt;0,Calculator!G123,Calculator!H123)</f>
        <v/>
      </c>
      <c r="C134" s="8">
        <f t="shared" si="4"/>
        <v>1.28</v>
      </c>
      <c r="D134" s="8">
        <f>IF(Calculator!E123="Toilet",Calculator!F123,0)</f>
        <v>0</v>
      </c>
      <c r="E134" s="8" t="e">
        <f t="shared" si="5"/>
        <v>#DIV/0!</v>
      </c>
      <c r="F134" s="8">
        <f t="shared" si="6"/>
        <v>0</v>
      </c>
      <c r="G134" s="8">
        <f t="shared" si="7"/>
        <v>0</v>
      </c>
    </row>
    <row r="135" spans="1:7" x14ac:dyDescent="0.25">
      <c r="A135" s="8" t="str">
        <f>Calculator!D124</f>
        <v/>
      </c>
      <c r="B135" s="8" t="str">
        <f>IF(Calculator!G124&gt;0,Calculator!G124,Calculator!H124)</f>
        <v/>
      </c>
      <c r="C135" s="8">
        <f t="shared" si="4"/>
        <v>1.28</v>
      </c>
      <c r="D135" s="8">
        <f>IF(Calculator!E124="Toilet",Calculator!F124,0)</f>
        <v>0</v>
      </c>
      <c r="E135" s="8" t="e">
        <f t="shared" si="5"/>
        <v>#DIV/0!</v>
      </c>
      <c r="F135" s="8">
        <f t="shared" si="6"/>
        <v>0</v>
      </c>
      <c r="G135" s="8">
        <f t="shared" si="7"/>
        <v>0</v>
      </c>
    </row>
    <row r="136" spans="1:7" x14ac:dyDescent="0.25">
      <c r="A136" s="8" t="str">
        <f>Calculator!D125</f>
        <v/>
      </c>
      <c r="B136" s="8" t="str">
        <f>IF(Calculator!G125&gt;0,Calculator!G125,Calculator!H125)</f>
        <v/>
      </c>
      <c r="C136" s="8">
        <f t="shared" si="4"/>
        <v>1.28</v>
      </c>
      <c r="D136" s="8">
        <f>IF(Calculator!E125="Toilet",Calculator!F125,0)</f>
        <v>0</v>
      </c>
      <c r="E136" s="8" t="e">
        <f t="shared" si="5"/>
        <v>#DIV/0!</v>
      </c>
      <c r="F136" s="8">
        <f t="shared" si="6"/>
        <v>0</v>
      </c>
      <c r="G136" s="8">
        <f t="shared" si="7"/>
        <v>0</v>
      </c>
    </row>
    <row r="137" spans="1:7" x14ac:dyDescent="0.25">
      <c r="A137" s="8" t="str">
        <f>Calculator!D126</f>
        <v/>
      </c>
      <c r="B137" s="8" t="str">
        <f>IF(Calculator!G126&gt;0,Calculator!G126,Calculator!H126)</f>
        <v/>
      </c>
      <c r="C137" s="8">
        <f t="shared" si="4"/>
        <v>1.28</v>
      </c>
      <c r="D137" s="8">
        <f>IF(Calculator!E126="Toilet",Calculator!F126,0)</f>
        <v>0</v>
      </c>
      <c r="E137" s="8" t="e">
        <f t="shared" si="5"/>
        <v>#DIV/0!</v>
      </c>
      <c r="F137" s="8">
        <f t="shared" si="6"/>
        <v>0</v>
      </c>
      <c r="G137" s="8">
        <f t="shared" si="7"/>
        <v>0</v>
      </c>
    </row>
    <row r="138" spans="1:7" x14ac:dyDescent="0.25">
      <c r="A138" s="8" t="str">
        <f>Calculator!D127</f>
        <v/>
      </c>
      <c r="B138" s="8" t="str">
        <f>IF(Calculator!G127&gt;0,Calculator!G127,Calculator!H127)</f>
        <v/>
      </c>
      <c r="C138" s="8">
        <f t="shared" si="4"/>
        <v>1.28</v>
      </c>
      <c r="D138" s="8">
        <f>IF(Calculator!E127="Toilet",Calculator!F127,0)</f>
        <v>0</v>
      </c>
      <c r="E138" s="8" t="e">
        <f t="shared" si="5"/>
        <v>#DIV/0!</v>
      </c>
      <c r="F138" s="8">
        <f t="shared" si="6"/>
        <v>0</v>
      </c>
      <c r="G138" s="8">
        <f t="shared" si="7"/>
        <v>0</v>
      </c>
    </row>
    <row r="139" spans="1:7" x14ac:dyDescent="0.25">
      <c r="A139" s="8" t="str">
        <f>Calculator!D128</f>
        <v/>
      </c>
      <c r="B139" s="8" t="str">
        <f>IF(Calculator!G128&gt;0,Calculator!G128,Calculator!H128)</f>
        <v/>
      </c>
      <c r="C139" s="8">
        <f t="shared" si="4"/>
        <v>1.28</v>
      </c>
      <c r="D139" s="8">
        <f>IF(Calculator!E128="Toilet",Calculator!F128,0)</f>
        <v>0</v>
      </c>
      <c r="E139" s="8" t="e">
        <f t="shared" si="5"/>
        <v>#DIV/0!</v>
      </c>
      <c r="F139" s="8">
        <f t="shared" si="6"/>
        <v>0</v>
      </c>
      <c r="G139" s="8">
        <f t="shared" si="7"/>
        <v>0</v>
      </c>
    </row>
    <row r="140" spans="1:7" x14ac:dyDescent="0.25">
      <c r="A140" s="8" t="str">
        <f>Calculator!D129</f>
        <v/>
      </c>
      <c r="B140" s="8" t="str">
        <f>IF(Calculator!G129&gt;0,Calculator!G129,Calculator!H129)</f>
        <v/>
      </c>
      <c r="C140" s="8">
        <f t="shared" si="4"/>
        <v>1.28</v>
      </c>
      <c r="D140" s="8">
        <f>IF(Calculator!E129="Toilet",Calculator!F129,0)</f>
        <v>0</v>
      </c>
      <c r="E140" s="8" t="e">
        <f t="shared" si="5"/>
        <v>#DIV/0!</v>
      </c>
      <c r="F140" s="8">
        <f t="shared" si="6"/>
        <v>0</v>
      </c>
      <c r="G140" s="8">
        <f t="shared" si="7"/>
        <v>0</v>
      </c>
    </row>
    <row r="141" spans="1:7" x14ac:dyDescent="0.25">
      <c r="A141" s="8" t="str">
        <f>Calculator!D130</f>
        <v/>
      </c>
      <c r="B141" s="8" t="str">
        <f>IF(Calculator!G130&gt;0,Calculator!G130,Calculator!H130)</f>
        <v/>
      </c>
      <c r="C141" s="8">
        <f t="shared" si="4"/>
        <v>1.28</v>
      </c>
      <c r="D141" s="8">
        <f>IF(Calculator!E130="Toilet",Calculator!F130,0)</f>
        <v>0</v>
      </c>
      <c r="E141" s="8" t="e">
        <f t="shared" si="5"/>
        <v>#DIV/0!</v>
      </c>
      <c r="F141" s="8">
        <f t="shared" si="6"/>
        <v>0</v>
      </c>
      <c r="G141" s="8">
        <f t="shared" si="7"/>
        <v>0</v>
      </c>
    </row>
    <row r="142" spans="1:7" x14ac:dyDescent="0.25">
      <c r="A142" s="8" t="str">
        <f>Calculator!D131</f>
        <v/>
      </c>
      <c r="B142" s="8" t="str">
        <f>IF(Calculator!G131&gt;0,Calculator!G131,Calculator!H131)</f>
        <v/>
      </c>
      <c r="C142" s="8">
        <f t="shared" si="4"/>
        <v>1.28</v>
      </c>
      <c r="D142" s="8">
        <f>IF(Calculator!E131="Toilet",Calculator!F131,0)</f>
        <v>0</v>
      </c>
      <c r="E142" s="8" t="e">
        <f t="shared" si="5"/>
        <v>#DIV/0!</v>
      </c>
      <c r="F142" s="8">
        <f t="shared" si="6"/>
        <v>0</v>
      </c>
      <c r="G142" s="8">
        <f t="shared" si="7"/>
        <v>0</v>
      </c>
    </row>
    <row r="143" spans="1:7" x14ac:dyDescent="0.25">
      <c r="A143" s="8" t="str">
        <f>Calculator!D132</f>
        <v/>
      </c>
      <c r="B143" s="8" t="str">
        <f>IF(Calculator!G132&gt;0,Calculator!G132,Calculator!H132)</f>
        <v/>
      </c>
      <c r="C143" s="8">
        <f t="shared" si="4"/>
        <v>1.28</v>
      </c>
      <c r="D143" s="8">
        <f>IF(Calculator!E132="Toilet",Calculator!F132,0)</f>
        <v>0</v>
      </c>
      <c r="E143" s="8" t="e">
        <f t="shared" si="5"/>
        <v>#DIV/0!</v>
      </c>
      <c r="F143" s="8">
        <f t="shared" si="6"/>
        <v>0</v>
      </c>
      <c r="G143" s="8">
        <f t="shared" si="7"/>
        <v>0</v>
      </c>
    </row>
    <row r="144" spans="1:7" x14ac:dyDescent="0.25">
      <c r="A144" s="8" t="str">
        <f>Calculator!D133</f>
        <v/>
      </c>
      <c r="B144" s="8" t="str">
        <f>IF(Calculator!G133&gt;0,Calculator!G133,Calculator!H133)</f>
        <v/>
      </c>
      <c r="C144" s="8">
        <f t="shared" si="4"/>
        <v>1.28</v>
      </c>
      <c r="D144" s="8">
        <f>IF(Calculator!E133="Toilet",Calculator!F133,0)</f>
        <v>0</v>
      </c>
      <c r="E144" s="8" t="e">
        <f t="shared" si="5"/>
        <v>#DIV/0!</v>
      </c>
      <c r="F144" s="8">
        <f t="shared" si="6"/>
        <v>0</v>
      </c>
      <c r="G144" s="8">
        <f t="shared" si="7"/>
        <v>0</v>
      </c>
    </row>
    <row r="145" spans="1:7" x14ac:dyDescent="0.25">
      <c r="A145" s="8" t="str">
        <f>Calculator!D134</f>
        <v/>
      </c>
      <c r="B145" s="8" t="str">
        <f>IF(Calculator!G134&gt;0,Calculator!G134,Calculator!H134)</f>
        <v/>
      </c>
      <c r="C145" s="8">
        <f t="shared" si="4"/>
        <v>1.28</v>
      </c>
      <c r="D145" s="8">
        <f>IF(Calculator!E134="Toilet",Calculator!F134,0)</f>
        <v>0</v>
      </c>
      <c r="E145" s="8" t="e">
        <f t="shared" si="5"/>
        <v>#DIV/0!</v>
      </c>
      <c r="F145" s="8">
        <f t="shared" si="6"/>
        <v>0</v>
      </c>
      <c r="G145" s="8">
        <f t="shared" si="7"/>
        <v>0</v>
      </c>
    </row>
    <row r="146" spans="1:7" x14ac:dyDescent="0.25">
      <c r="A146" s="8" t="str">
        <f>Calculator!D135</f>
        <v/>
      </c>
      <c r="B146" s="8" t="str">
        <f>IF(Calculator!G135&gt;0,Calculator!G135,Calculator!H135)</f>
        <v/>
      </c>
      <c r="C146" s="8">
        <f t="shared" si="4"/>
        <v>1.28</v>
      </c>
      <c r="D146" s="8">
        <f>IF(Calculator!E135="Toilet",Calculator!F135,0)</f>
        <v>0</v>
      </c>
      <c r="E146" s="8" t="e">
        <f t="shared" si="5"/>
        <v>#DIV/0!</v>
      </c>
      <c r="F146" s="8">
        <f t="shared" si="6"/>
        <v>0</v>
      </c>
      <c r="G146" s="8">
        <f t="shared" si="7"/>
        <v>0</v>
      </c>
    </row>
    <row r="147" spans="1:7" x14ac:dyDescent="0.25">
      <c r="A147" s="8" t="str">
        <f>Calculator!D136</f>
        <v/>
      </c>
      <c r="B147" s="8" t="str">
        <f>IF(Calculator!G136&gt;0,Calculator!G136,Calculator!H136)</f>
        <v/>
      </c>
      <c r="C147" s="8">
        <f t="shared" si="4"/>
        <v>1.28</v>
      </c>
      <c r="D147" s="8">
        <f>IF(Calculator!E136="Toilet",Calculator!F136,0)</f>
        <v>0</v>
      </c>
      <c r="E147" s="8" t="e">
        <f t="shared" si="5"/>
        <v>#DIV/0!</v>
      </c>
      <c r="F147" s="8">
        <f t="shared" si="6"/>
        <v>0</v>
      </c>
      <c r="G147" s="8">
        <f t="shared" si="7"/>
        <v>0</v>
      </c>
    </row>
    <row r="148" spans="1:7" x14ac:dyDescent="0.25">
      <c r="A148" s="8" t="str">
        <f>Calculator!D137</f>
        <v/>
      </c>
      <c r="B148" s="8" t="str">
        <f>IF(Calculator!G137&gt;0,Calculator!G137,Calculator!H137)</f>
        <v/>
      </c>
      <c r="C148" s="8">
        <f t="shared" si="4"/>
        <v>1.28</v>
      </c>
      <c r="D148" s="8">
        <f>IF(Calculator!E137="Toilet",Calculator!F137,0)</f>
        <v>0</v>
      </c>
      <c r="E148" s="8" t="e">
        <f t="shared" si="5"/>
        <v>#DIV/0!</v>
      </c>
      <c r="F148" s="8">
        <f t="shared" si="6"/>
        <v>0</v>
      </c>
      <c r="G148" s="8">
        <f t="shared" si="7"/>
        <v>0</v>
      </c>
    </row>
    <row r="149" spans="1:7" x14ac:dyDescent="0.25">
      <c r="A149" s="8" t="str">
        <f>Calculator!D138</f>
        <v/>
      </c>
      <c r="B149" s="8" t="str">
        <f>IF(Calculator!G138&gt;0,Calculator!G138,Calculator!H138)</f>
        <v/>
      </c>
      <c r="C149" s="8">
        <f t="shared" si="4"/>
        <v>1.28</v>
      </c>
      <c r="D149" s="8">
        <f>IF(Calculator!E138="Toilet",Calculator!F138,0)</f>
        <v>0</v>
      </c>
      <c r="E149" s="8" t="e">
        <f t="shared" si="5"/>
        <v>#DIV/0!</v>
      </c>
      <c r="F149" s="8">
        <f t="shared" si="6"/>
        <v>0</v>
      </c>
      <c r="G149" s="8">
        <f t="shared" si="7"/>
        <v>0</v>
      </c>
    </row>
    <row r="150" spans="1:7" x14ac:dyDescent="0.25">
      <c r="A150" s="8" t="str">
        <f>Calculator!D139</f>
        <v/>
      </c>
      <c r="B150" s="8" t="str">
        <f>IF(Calculator!G139&gt;0,Calculator!G139,Calculator!H139)</f>
        <v/>
      </c>
      <c r="C150" s="8">
        <f t="shared" si="4"/>
        <v>1.28</v>
      </c>
      <c r="D150" s="8">
        <f>IF(Calculator!E139="Toilet",Calculator!F139,0)</f>
        <v>0</v>
      </c>
      <c r="E150" s="8" t="e">
        <f t="shared" si="5"/>
        <v>#DIV/0!</v>
      </c>
      <c r="F150" s="8">
        <f t="shared" si="6"/>
        <v>0</v>
      </c>
      <c r="G150" s="8">
        <f t="shared" si="7"/>
        <v>0</v>
      </c>
    </row>
    <row r="151" spans="1:7" x14ac:dyDescent="0.25">
      <c r="A151" s="8" t="str">
        <f>Calculator!D140</f>
        <v/>
      </c>
      <c r="B151" s="8" t="str">
        <f>IF(Calculator!G140&gt;0,Calculator!G140,Calculator!H140)</f>
        <v/>
      </c>
      <c r="C151" s="8">
        <f t="shared" si="4"/>
        <v>1.28</v>
      </c>
      <c r="D151" s="8">
        <f>IF(Calculator!E140="Toilet",Calculator!F140,0)</f>
        <v>0</v>
      </c>
      <c r="E151" s="8" t="e">
        <f t="shared" si="5"/>
        <v>#DIV/0!</v>
      </c>
      <c r="F151" s="8">
        <f t="shared" si="6"/>
        <v>0</v>
      </c>
      <c r="G151" s="8">
        <f t="shared" si="7"/>
        <v>0</v>
      </c>
    </row>
    <row r="152" spans="1:7" x14ac:dyDescent="0.25">
      <c r="A152" s="8" t="str">
        <f>Calculator!D141</f>
        <v/>
      </c>
      <c r="B152" s="8" t="str">
        <f>IF(Calculator!G141&gt;0,Calculator!G141,Calculator!H141)</f>
        <v/>
      </c>
      <c r="C152" s="8">
        <f t="shared" si="4"/>
        <v>1.28</v>
      </c>
      <c r="D152" s="8">
        <f>IF(Calculator!E141="Toilet",Calculator!F141,0)</f>
        <v>0</v>
      </c>
      <c r="E152" s="8" t="e">
        <f t="shared" si="5"/>
        <v>#DIV/0!</v>
      </c>
      <c r="F152" s="8">
        <f t="shared" si="6"/>
        <v>0</v>
      </c>
      <c r="G152" s="8">
        <f t="shared" si="7"/>
        <v>0</v>
      </c>
    </row>
    <row r="153" spans="1:7" x14ac:dyDescent="0.25">
      <c r="A153" s="8" t="str">
        <f>Calculator!D142</f>
        <v/>
      </c>
      <c r="B153" s="8" t="str">
        <f>IF(Calculator!G142&gt;0,Calculator!G142,Calculator!H142)</f>
        <v/>
      </c>
      <c r="C153" s="8">
        <f t="shared" si="4"/>
        <v>1.28</v>
      </c>
      <c r="D153" s="8">
        <f>IF(Calculator!E142="Toilet",Calculator!F142,0)</f>
        <v>0</v>
      </c>
      <c r="E153" s="8" t="e">
        <f t="shared" si="5"/>
        <v>#DIV/0!</v>
      </c>
      <c r="F153" s="8">
        <f t="shared" si="6"/>
        <v>0</v>
      </c>
      <c r="G153" s="8">
        <f t="shared" si="7"/>
        <v>0</v>
      </c>
    </row>
    <row r="154" spans="1:7" x14ac:dyDescent="0.25">
      <c r="A154" s="8" t="str">
        <f>Calculator!D143</f>
        <v/>
      </c>
      <c r="B154" s="8" t="str">
        <f>IF(Calculator!G143&gt;0,Calculator!G143,Calculator!H143)</f>
        <v/>
      </c>
      <c r="C154" s="8">
        <f t="shared" ref="C154:C217" si="8">$B$15</f>
        <v>1.28</v>
      </c>
      <c r="D154" s="8">
        <f>IF(Calculator!E143="Toilet",Calculator!F143,0)</f>
        <v>0</v>
      </c>
      <c r="E154" s="8" t="e">
        <f t="shared" ref="E154:E217" si="9">((($B$20*NO_EMP)+($B$21*NO_VIS))*OP_DAYS)/$B$22</f>
        <v>#DIV/0!</v>
      </c>
      <c r="F154" s="8">
        <f t="shared" ref="F154:F217" si="10">IFERROR(E154*D154*B154/GALPERM3,0)</f>
        <v>0</v>
      </c>
      <c r="G154" s="8">
        <f t="shared" ref="G154:G217" si="11">IFERROR(E154*D154*C154/GALPERM3,0)</f>
        <v>0</v>
      </c>
    </row>
    <row r="155" spans="1:7" x14ac:dyDescent="0.25">
      <c r="A155" s="8" t="str">
        <f>Calculator!D144</f>
        <v/>
      </c>
      <c r="B155" s="8" t="str">
        <f>IF(Calculator!G144&gt;0,Calculator!G144,Calculator!H144)</f>
        <v/>
      </c>
      <c r="C155" s="8">
        <f t="shared" si="8"/>
        <v>1.28</v>
      </c>
      <c r="D155" s="8">
        <f>IF(Calculator!E144="Toilet",Calculator!F144,0)</f>
        <v>0</v>
      </c>
      <c r="E155" s="8" t="e">
        <f t="shared" si="9"/>
        <v>#DIV/0!</v>
      </c>
      <c r="F155" s="8">
        <f t="shared" si="10"/>
        <v>0</v>
      </c>
      <c r="G155" s="8">
        <f t="shared" si="11"/>
        <v>0</v>
      </c>
    </row>
    <row r="156" spans="1:7" x14ac:dyDescent="0.25">
      <c r="A156" s="8" t="str">
        <f>Calculator!D145</f>
        <v/>
      </c>
      <c r="B156" s="8" t="str">
        <f>IF(Calculator!G145&gt;0,Calculator!G145,Calculator!H145)</f>
        <v/>
      </c>
      <c r="C156" s="8">
        <f t="shared" si="8"/>
        <v>1.28</v>
      </c>
      <c r="D156" s="8">
        <f>IF(Calculator!E145="Toilet",Calculator!F145,0)</f>
        <v>0</v>
      </c>
      <c r="E156" s="8" t="e">
        <f t="shared" si="9"/>
        <v>#DIV/0!</v>
      </c>
      <c r="F156" s="8">
        <f t="shared" si="10"/>
        <v>0</v>
      </c>
      <c r="G156" s="8">
        <f t="shared" si="11"/>
        <v>0</v>
      </c>
    </row>
    <row r="157" spans="1:7" x14ac:dyDescent="0.25">
      <c r="A157" s="8" t="str">
        <f>Calculator!D146</f>
        <v/>
      </c>
      <c r="B157" s="8" t="str">
        <f>IF(Calculator!G146&gt;0,Calculator!G146,Calculator!H146)</f>
        <v/>
      </c>
      <c r="C157" s="8">
        <f t="shared" si="8"/>
        <v>1.28</v>
      </c>
      <c r="D157" s="8">
        <f>IF(Calculator!E146="Toilet",Calculator!F146,0)</f>
        <v>0</v>
      </c>
      <c r="E157" s="8" t="e">
        <f t="shared" si="9"/>
        <v>#DIV/0!</v>
      </c>
      <c r="F157" s="8">
        <f t="shared" si="10"/>
        <v>0</v>
      </c>
      <c r="G157" s="8">
        <f t="shared" si="11"/>
        <v>0</v>
      </c>
    </row>
    <row r="158" spans="1:7" x14ac:dyDescent="0.25">
      <c r="A158" s="8" t="str">
        <f>Calculator!D147</f>
        <v/>
      </c>
      <c r="B158" s="8" t="str">
        <f>IF(Calculator!G147&gt;0,Calculator!G147,Calculator!H147)</f>
        <v/>
      </c>
      <c r="C158" s="8">
        <f t="shared" si="8"/>
        <v>1.28</v>
      </c>
      <c r="D158" s="8">
        <f>IF(Calculator!E147="Toilet",Calculator!F147,0)</f>
        <v>0</v>
      </c>
      <c r="E158" s="8" t="e">
        <f t="shared" si="9"/>
        <v>#DIV/0!</v>
      </c>
      <c r="F158" s="8">
        <f t="shared" si="10"/>
        <v>0</v>
      </c>
      <c r="G158" s="8">
        <f t="shared" si="11"/>
        <v>0</v>
      </c>
    </row>
    <row r="159" spans="1:7" x14ac:dyDescent="0.25">
      <c r="A159" s="8" t="str">
        <f>Calculator!D148</f>
        <v/>
      </c>
      <c r="B159" s="8" t="str">
        <f>IF(Calculator!G148&gt;0,Calculator!G148,Calculator!H148)</f>
        <v/>
      </c>
      <c r="C159" s="8">
        <f t="shared" si="8"/>
        <v>1.28</v>
      </c>
      <c r="D159" s="8">
        <f>IF(Calculator!E148="Toilet",Calculator!F148,0)</f>
        <v>0</v>
      </c>
      <c r="E159" s="8" t="e">
        <f t="shared" si="9"/>
        <v>#DIV/0!</v>
      </c>
      <c r="F159" s="8">
        <f t="shared" si="10"/>
        <v>0</v>
      </c>
      <c r="G159" s="8">
        <f t="shared" si="11"/>
        <v>0</v>
      </c>
    </row>
    <row r="160" spans="1:7" x14ac:dyDescent="0.25">
      <c r="A160" s="8" t="str">
        <f>Calculator!D149</f>
        <v/>
      </c>
      <c r="B160" s="8" t="str">
        <f>IF(Calculator!G149&gt;0,Calculator!G149,Calculator!H149)</f>
        <v/>
      </c>
      <c r="C160" s="8">
        <f t="shared" si="8"/>
        <v>1.28</v>
      </c>
      <c r="D160" s="8">
        <f>IF(Calculator!E149="Toilet",Calculator!F149,0)</f>
        <v>0</v>
      </c>
      <c r="E160" s="8" t="e">
        <f t="shared" si="9"/>
        <v>#DIV/0!</v>
      </c>
      <c r="F160" s="8">
        <f t="shared" si="10"/>
        <v>0</v>
      </c>
      <c r="G160" s="8">
        <f t="shared" si="11"/>
        <v>0</v>
      </c>
    </row>
    <row r="161" spans="1:7" x14ac:dyDescent="0.25">
      <c r="A161" s="8" t="str">
        <f>Calculator!D150</f>
        <v/>
      </c>
      <c r="B161" s="8" t="str">
        <f>IF(Calculator!G150&gt;0,Calculator!G150,Calculator!H150)</f>
        <v/>
      </c>
      <c r="C161" s="8">
        <f t="shared" si="8"/>
        <v>1.28</v>
      </c>
      <c r="D161" s="8">
        <f>IF(Calculator!E150="Toilet",Calculator!F150,0)</f>
        <v>0</v>
      </c>
      <c r="E161" s="8" t="e">
        <f t="shared" si="9"/>
        <v>#DIV/0!</v>
      </c>
      <c r="F161" s="8">
        <f t="shared" si="10"/>
        <v>0</v>
      </c>
      <c r="G161" s="8">
        <f t="shared" si="11"/>
        <v>0</v>
      </c>
    </row>
    <row r="162" spans="1:7" x14ac:dyDescent="0.25">
      <c r="A162" s="8" t="str">
        <f>Calculator!D151</f>
        <v/>
      </c>
      <c r="B162" s="8" t="str">
        <f>IF(Calculator!G151&gt;0,Calculator!G151,Calculator!H151)</f>
        <v/>
      </c>
      <c r="C162" s="8">
        <f t="shared" si="8"/>
        <v>1.28</v>
      </c>
      <c r="D162" s="8">
        <f>IF(Calculator!E151="Toilet",Calculator!F151,0)</f>
        <v>0</v>
      </c>
      <c r="E162" s="8" t="e">
        <f t="shared" si="9"/>
        <v>#DIV/0!</v>
      </c>
      <c r="F162" s="8">
        <f t="shared" si="10"/>
        <v>0</v>
      </c>
      <c r="G162" s="8">
        <f t="shared" si="11"/>
        <v>0</v>
      </c>
    </row>
    <row r="163" spans="1:7" x14ac:dyDescent="0.25">
      <c r="A163" s="8" t="str">
        <f>Calculator!D152</f>
        <v/>
      </c>
      <c r="B163" s="8" t="str">
        <f>IF(Calculator!G152&gt;0,Calculator!G152,Calculator!H152)</f>
        <v/>
      </c>
      <c r="C163" s="8">
        <f t="shared" si="8"/>
        <v>1.28</v>
      </c>
      <c r="D163" s="8">
        <f>IF(Calculator!E152="Toilet",Calculator!F152,0)</f>
        <v>0</v>
      </c>
      <c r="E163" s="8" t="e">
        <f t="shared" si="9"/>
        <v>#DIV/0!</v>
      </c>
      <c r="F163" s="8">
        <f t="shared" si="10"/>
        <v>0</v>
      </c>
      <c r="G163" s="8">
        <f t="shared" si="11"/>
        <v>0</v>
      </c>
    </row>
    <row r="164" spans="1:7" x14ac:dyDescent="0.25">
      <c r="A164" s="8" t="str">
        <f>Calculator!D153</f>
        <v/>
      </c>
      <c r="B164" s="8" t="str">
        <f>IF(Calculator!G153&gt;0,Calculator!G153,Calculator!H153)</f>
        <v/>
      </c>
      <c r="C164" s="8">
        <f t="shared" si="8"/>
        <v>1.28</v>
      </c>
      <c r="D164" s="8">
        <f>IF(Calculator!E153="Toilet",Calculator!F153,0)</f>
        <v>0</v>
      </c>
      <c r="E164" s="8" t="e">
        <f t="shared" si="9"/>
        <v>#DIV/0!</v>
      </c>
      <c r="F164" s="8">
        <f t="shared" si="10"/>
        <v>0</v>
      </c>
      <c r="G164" s="8">
        <f t="shared" si="11"/>
        <v>0</v>
      </c>
    </row>
    <row r="165" spans="1:7" x14ac:dyDescent="0.25">
      <c r="A165" s="8" t="str">
        <f>Calculator!D154</f>
        <v/>
      </c>
      <c r="B165" s="8" t="str">
        <f>IF(Calculator!G154&gt;0,Calculator!G154,Calculator!H154)</f>
        <v/>
      </c>
      <c r="C165" s="8">
        <f t="shared" si="8"/>
        <v>1.28</v>
      </c>
      <c r="D165" s="8">
        <f>IF(Calculator!E154="Toilet",Calculator!F154,0)</f>
        <v>0</v>
      </c>
      <c r="E165" s="8" t="e">
        <f t="shared" si="9"/>
        <v>#DIV/0!</v>
      </c>
      <c r="F165" s="8">
        <f t="shared" si="10"/>
        <v>0</v>
      </c>
      <c r="G165" s="8">
        <f t="shared" si="11"/>
        <v>0</v>
      </c>
    </row>
    <row r="166" spans="1:7" x14ac:dyDescent="0.25">
      <c r="A166" s="8" t="str">
        <f>Calculator!D155</f>
        <v/>
      </c>
      <c r="B166" s="8" t="str">
        <f>IF(Calculator!G155&gt;0,Calculator!G155,Calculator!H155)</f>
        <v/>
      </c>
      <c r="C166" s="8">
        <f t="shared" si="8"/>
        <v>1.28</v>
      </c>
      <c r="D166" s="8">
        <f>IF(Calculator!E155="Toilet",Calculator!F155,0)</f>
        <v>0</v>
      </c>
      <c r="E166" s="8" t="e">
        <f t="shared" si="9"/>
        <v>#DIV/0!</v>
      </c>
      <c r="F166" s="8">
        <f t="shared" si="10"/>
        <v>0</v>
      </c>
      <c r="G166" s="8">
        <f t="shared" si="11"/>
        <v>0</v>
      </c>
    </row>
    <row r="167" spans="1:7" x14ac:dyDescent="0.25">
      <c r="A167" s="8" t="str">
        <f>Calculator!D156</f>
        <v/>
      </c>
      <c r="B167" s="8" t="str">
        <f>IF(Calculator!G156&gt;0,Calculator!G156,Calculator!H156)</f>
        <v/>
      </c>
      <c r="C167" s="8">
        <f t="shared" si="8"/>
        <v>1.28</v>
      </c>
      <c r="D167" s="8">
        <f>IF(Calculator!E156="Toilet",Calculator!F156,0)</f>
        <v>0</v>
      </c>
      <c r="E167" s="8" t="e">
        <f t="shared" si="9"/>
        <v>#DIV/0!</v>
      </c>
      <c r="F167" s="8">
        <f t="shared" si="10"/>
        <v>0</v>
      </c>
      <c r="G167" s="8">
        <f t="shared" si="11"/>
        <v>0</v>
      </c>
    </row>
    <row r="168" spans="1:7" x14ac:dyDescent="0.25">
      <c r="A168" s="8" t="str">
        <f>Calculator!D157</f>
        <v/>
      </c>
      <c r="B168" s="8" t="str">
        <f>IF(Calculator!G157&gt;0,Calculator!G157,Calculator!H157)</f>
        <v/>
      </c>
      <c r="C168" s="8">
        <f t="shared" si="8"/>
        <v>1.28</v>
      </c>
      <c r="D168" s="8">
        <f>IF(Calculator!E157="Toilet",Calculator!F157,0)</f>
        <v>0</v>
      </c>
      <c r="E168" s="8" t="e">
        <f t="shared" si="9"/>
        <v>#DIV/0!</v>
      </c>
      <c r="F168" s="8">
        <f t="shared" si="10"/>
        <v>0</v>
      </c>
      <c r="G168" s="8">
        <f t="shared" si="11"/>
        <v>0</v>
      </c>
    </row>
    <row r="169" spans="1:7" x14ac:dyDescent="0.25">
      <c r="A169" s="8" t="str">
        <f>Calculator!D158</f>
        <v/>
      </c>
      <c r="B169" s="8" t="str">
        <f>IF(Calculator!G158&gt;0,Calculator!G158,Calculator!H158)</f>
        <v/>
      </c>
      <c r="C169" s="8">
        <f t="shared" si="8"/>
        <v>1.28</v>
      </c>
      <c r="D169" s="8">
        <f>IF(Calculator!E158="Toilet",Calculator!F158,0)</f>
        <v>0</v>
      </c>
      <c r="E169" s="8" t="e">
        <f t="shared" si="9"/>
        <v>#DIV/0!</v>
      </c>
      <c r="F169" s="8">
        <f t="shared" si="10"/>
        <v>0</v>
      </c>
      <c r="G169" s="8">
        <f t="shared" si="11"/>
        <v>0</v>
      </c>
    </row>
    <row r="170" spans="1:7" x14ac:dyDescent="0.25">
      <c r="A170" s="8" t="str">
        <f>Calculator!D159</f>
        <v/>
      </c>
      <c r="B170" s="8" t="str">
        <f>IF(Calculator!G159&gt;0,Calculator!G159,Calculator!H159)</f>
        <v/>
      </c>
      <c r="C170" s="8">
        <f t="shared" si="8"/>
        <v>1.28</v>
      </c>
      <c r="D170" s="8">
        <f>IF(Calculator!E159="Toilet",Calculator!F159,0)</f>
        <v>0</v>
      </c>
      <c r="E170" s="8" t="e">
        <f t="shared" si="9"/>
        <v>#DIV/0!</v>
      </c>
      <c r="F170" s="8">
        <f t="shared" si="10"/>
        <v>0</v>
      </c>
      <c r="G170" s="8">
        <f t="shared" si="11"/>
        <v>0</v>
      </c>
    </row>
    <row r="171" spans="1:7" x14ac:dyDescent="0.25">
      <c r="A171" s="8" t="str">
        <f>Calculator!D160</f>
        <v/>
      </c>
      <c r="B171" s="8" t="str">
        <f>IF(Calculator!G160&gt;0,Calculator!G160,Calculator!H160)</f>
        <v/>
      </c>
      <c r="C171" s="8">
        <f t="shared" si="8"/>
        <v>1.28</v>
      </c>
      <c r="D171" s="8">
        <f>IF(Calculator!E160="Toilet",Calculator!F160,0)</f>
        <v>0</v>
      </c>
      <c r="E171" s="8" t="e">
        <f t="shared" si="9"/>
        <v>#DIV/0!</v>
      </c>
      <c r="F171" s="8">
        <f t="shared" si="10"/>
        <v>0</v>
      </c>
      <c r="G171" s="8">
        <f t="shared" si="11"/>
        <v>0</v>
      </c>
    </row>
    <row r="172" spans="1:7" x14ac:dyDescent="0.25">
      <c r="A172" s="8" t="str">
        <f>Calculator!D161</f>
        <v/>
      </c>
      <c r="B172" s="8" t="str">
        <f>IF(Calculator!G161&gt;0,Calculator!G161,Calculator!H161)</f>
        <v/>
      </c>
      <c r="C172" s="8">
        <f t="shared" si="8"/>
        <v>1.28</v>
      </c>
      <c r="D172" s="8">
        <f>IF(Calculator!E161="Toilet",Calculator!F161,0)</f>
        <v>0</v>
      </c>
      <c r="E172" s="8" t="e">
        <f t="shared" si="9"/>
        <v>#DIV/0!</v>
      </c>
      <c r="F172" s="8">
        <f t="shared" si="10"/>
        <v>0</v>
      </c>
      <c r="G172" s="8">
        <f t="shared" si="11"/>
        <v>0</v>
      </c>
    </row>
    <row r="173" spans="1:7" x14ac:dyDescent="0.25">
      <c r="A173" s="8" t="str">
        <f>Calculator!D162</f>
        <v/>
      </c>
      <c r="B173" s="8" t="str">
        <f>IF(Calculator!G162&gt;0,Calculator!G162,Calculator!H162)</f>
        <v/>
      </c>
      <c r="C173" s="8">
        <f t="shared" si="8"/>
        <v>1.28</v>
      </c>
      <c r="D173" s="8">
        <f>IF(Calculator!E162="Toilet",Calculator!F162,0)</f>
        <v>0</v>
      </c>
      <c r="E173" s="8" t="e">
        <f t="shared" si="9"/>
        <v>#DIV/0!</v>
      </c>
      <c r="F173" s="8">
        <f t="shared" si="10"/>
        <v>0</v>
      </c>
      <c r="G173" s="8">
        <f t="shared" si="11"/>
        <v>0</v>
      </c>
    </row>
    <row r="174" spans="1:7" x14ac:dyDescent="0.25">
      <c r="A174" s="8" t="str">
        <f>Calculator!D163</f>
        <v/>
      </c>
      <c r="B174" s="8" t="str">
        <f>IF(Calculator!G163&gt;0,Calculator!G163,Calculator!H163)</f>
        <v/>
      </c>
      <c r="C174" s="8">
        <f t="shared" si="8"/>
        <v>1.28</v>
      </c>
      <c r="D174" s="8">
        <f>IF(Calculator!E163="Toilet",Calculator!F163,0)</f>
        <v>0</v>
      </c>
      <c r="E174" s="8" t="e">
        <f t="shared" si="9"/>
        <v>#DIV/0!</v>
      </c>
      <c r="F174" s="8">
        <f t="shared" si="10"/>
        <v>0</v>
      </c>
      <c r="G174" s="8">
        <f t="shared" si="11"/>
        <v>0</v>
      </c>
    </row>
    <row r="175" spans="1:7" x14ac:dyDescent="0.25">
      <c r="A175" s="8" t="str">
        <f>Calculator!D164</f>
        <v/>
      </c>
      <c r="B175" s="8" t="str">
        <f>IF(Calculator!G164&gt;0,Calculator!G164,Calculator!H164)</f>
        <v/>
      </c>
      <c r="C175" s="8">
        <f t="shared" si="8"/>
        <v>1.28</v>
      </c>
      <c r="D175" s="8">
        <f>IF(Calculator!E164="Toilet",Calculator!F164,0)</f>
        <v>0</v>
      </c>
      <c r="E175" s="8" t="e">
        <f t="shared" si="9"/>
        <v>#DIV/0!</v>
      </c>
      <c r="F175" s="8">
        <f t="shared" si="10"/>
        <v>0</v>
      </c>
      <c r="G175" s="8">
        <f t="shared" si="11"/>
        <v>0</v>
      </c>
    </row>
    <row r="176" spans="1:7" x14ac:dyDescent="0.25">
      <c r="A176" s="8" t="str">
        <f>Calculator!D165</f>
        <v/>
      </c>
      <c r="B176" s="8" t="str">
        <f>IF(Calculator!G165&gt;0,Calculator!G165,Calculator!H165)</f>
        <v/>
      </c>
      <c r="C176" s="8">
        <f t="shared" si="8"/>
        <v>1.28</v>
      </c>
      <c r="D176" s="8">
        <f>IF(Calculator!E165="Toilet",Calculator!F165,0)</f>
        <v>0</v>
      </c>
      <c r="E176" s="8" t="e">
        <f t="shared" si="9"/>
        <v>#DIV/0!</v>
      </c>
      <c r="F176" s="8">
        <f t="shared" si="10"/>
        <v>0</v>
      </c>
      <c r="G176" s="8">
        <f t="shared" si="11"/>
        <v>0</v>
      </c>
    </row>
    <row r="177" spans="1:7" x14ac:dyDescent="0.25">
      <c r="A177" s="8" t="str">
        <f>Calculator!D166</f>
        <v/>
      </c>
      <c r="B177" s="8" t="str">
        <f>IF(Calculator!G166&gt;0,Calculator!G166,Calculator!H166)</f>
        <v/>
      </c>
      <c r="C177" s="8">
        <f t="shared" si="8"/>
        <v>1.28</v>
      </c>
      <c r="D177" s="8">
        <f>IF(Calculator!E166="Toilet",Calculator!F166,0)</f>
        <v>0</v>
      </c>
      <c r="E177" s="8" t="e">
        <f t="shared" si="9"/>
        <v>#DIV/0!</v>
      </c>
      <c r="F177" s="8">
        <f t="shared" si="10"/>
        <v>0</v>
      </c>
      <c r="G177" s="8">
        <f t="shared" si="11"/>
        <v>0</v>
      </c>
    </row>
    <row r="178" spans="1:7" x14ac:dyDescent="0.25">
      <c r="A178" s="8" t="str">
        <f>Calculator!D167</f>
        <v/>
      </c>
      <c r="B178" s="8" t="str">
        <f>IF(Calculator!G167&gt;0,Calculator!G167,Calculator!H167)</f>
        <v/>
      </c>
      <c r="C178" s="8">
        <f t="shared" si="8"/>
        <v>1.28</v>
      </c>
      <c r="D178" s="8">
        <f>IF(Calculator!E167="Toilet",Calculator!F167,0)</f>
        <v>0</v>
      </c>
      <c r="E178" s="8" t="e">
        <f t="shared" si="9"/>
        <v>#DIV/0!</v>
      </c>
      <c r="F178" s="8">
        <f t="shared" si="10"/>
        <v>0</v>
      </c>
      <c r="G178" s="8">
        <f t="shared" si="11"/>
        <v>0</v>
      </c>
    </row>
    <row r="179" spans="1:7" x14ac:dyDescent="0.25">
      <c r="A179" s="8" t="str">
        <f>Calculator!D168</f>
        <v/>
      </c>
      <c r="B179" s="8" t="str">
        <f>IF(Calculator!G168&gt;0,Calculator!G168,Calculator!H168)</f>
        <v/>
      </c>
      <c r="C179" s="8">
        <f t="shared" si="8"/>
        <v>1.28</v>
      </c>
      <c r="D179" s="8">
        <f>IF(Calculator!E168="Toilet",Calculator!F168,0)</f>
        <v>0</v>
      </c>
      <c r="E179" s="8" t="e">
        <f t="shared" si="9"/>
        <v>#DIV/0!</v>
      </c>
      <c r="F179" s="8">
        <f t="shared" si="10"/>
        <v>0</v>
      </c>
      <c r="G179" s="8">
        <f t="shared" si="11"/>
        <v>0</v>
      </c>
    </row>
    <row r="180" spans="1:7" x14ac:dyDescent="0.25">
      <c r="A180" s="8" t="str">
        <f>Calculator!D169</f>
        <v/>
      </c>
      <c r="B180" s="8" t="str">
        <f>IF(Calculator!G169&gt;0,Calculator!G169,Calculator!H169)</f>
        <v/>
      </c>
      <c r="C180" s="8">
        <f t="shared" si="8"/>
        <v>1.28</v>
      </c>
      <c r="D180" s="8">
        <f>IF(Calculator!E169="Toilet",Calculator!F169,0)</f>
        <v>0</v>
      </c>
      <c r="E180" s="8" t="e">
        <f t="shared" si="9"/>
        <v>#DIV/0!</v>
      </c>
      <c r="F180" s="8">
        <f t="shared" si="10"/>
        <v>0</v>
      </c>
      <c r="G180" s="8">
        <f t="shared" si="11"/>
        <v>0</v>
      </c>
    </row>
    <row r="181" spans="1:7" x14ac:dyDescent="0.25">
      <c r="A181" s="8" t="str">
        <f>Calculator!D170</f>
        <v/>
      </c>
      <c r="B181" s="8" t="str">
        <f>IF(Calculator!G170&gt;0,Calculator!G170,Calculator!H170)</f>
        <v/>
      </c>
      <c r="C181" s="8">
        <f t="shared" si="8"/>
        <v>1.28</v>
      </c>
      <c r="D181" s="8">
        <f>IF(Calculator!E170="Toilet",Calculator!F170,0)</f>
        <v>0</v>
      </c>
      <c r="E181" s="8" t="e">
        <f t="shared" si="9"/>
        <v>#DIV/0!</v>
      </c>
      <c r="F181" s="8">
        <f t="shared" si="10"/>
        <v>0</v>
      </c>
      <c r="G181" s="8">
        <f t="shared" si="11"/>
        <v>0</v>
      </c>
    </row>
    <row r="182" spans="1:7" x14ac:dyDescent="0.25">
      <c r="A182" s="8" t="str">
        <f>Calculator!D171</f>
        <v/>
      </c>
      <c r="B182" s="8" t="str">
        <f>IF(Calculator!G171&gt;0,Calculator!G171,Calculator!H171)</f>
        <v/>
      </c>
      <c r="C182" s="8">
        <f t="shared" si="8"/>
        <v>1.28</v>
      </c>
      <c r="D182" s="8">
        <f>IF(Calculator!E171="Toilet",Calculator!F171,0)</f>
        <v>0</v>
      </c>
      <c r="E182" s="8" t="e">
        <f t="shared" si="9"/>
        <v>#DIV/0!</v>
      </c>
      <c r="F182" s="8">
        <f t="shared" si="10"/>
        <v>0</v>
      </c>
      <c r="G182" s="8">
        <f t="shared" si="11"/>
        <v>0</v>
      </c>
    </row>
    <row r="183" spans="1:7" x14ac:dyDescent="0.25">
      <c r="A183" s="8" t="str">
        <f>Calculator!D172</f>
        <v/>
      </c>
      <c r="B183" s="8" t="str">
        <f>IF(Calculator!G172&gt;0,Calculator!G172,Calculator!H172)</f>
        <v/>
      </c>
      <c r="C183" s="8">
        <f t="shared" si="8"/>
        <v>1.28</v>
      </c>
      <c r="D183" s="8">
        <f>IF(Calculator!E172="Toilet",Calculator!F172,0)</f>
        <v>0</v>
      </c>
      <c r="E183" s="8" t="e">
        <f t="shared" si="9"/>
        <v>#DIV/0!</v>
      </c>
      <c r="F183" s="8">
        <f t="shared" si="10"/>
        <v>0</v>
      </c>
      <c r="G183" s="8">
        <f t="shared" si="11"/>
        <v>0</v>
      </c>
    </row>
    <row r="184" spans="1:7" x14ac:dyDescent="0.25">
      <c r="A184" s="8" t="str">
        <f>Calculator!D173</f>
        <v/>
      </c>
      <c r="B184" s="8" t="str">
        <f>IF(Calculator!G173&gt;0,Calculator!G173,Calculator!H173)</f>
        <v/>
      </c>
      <c r="C184" s="8">
        <f t="shared" si="8"/>
        <v>1.28</v>
      </c>
      <c r="D184" s="8">
        <f>IF(Calculator!E173="Toilet",Calculator!F173,0)</f>
        <v>0</v>
      </c>
      <c r="E184" s="8" t="e">
        <f t="shared" si="9"/>
        <v>#DIV/0!</v>
      </c>
      <c r="F184" s="8">
        <f t="shared" si="10"/>
        <v>0</v>
      </c>
      <c r="G184" s="8">
        <f t="shared" si="11"/>
        <v>0</v>
      </c>
    </row>
    <row r="185" spans="1:7" x14ac:dyDescent="0.25">
      <c r="A185" s="8" t="str">
        <f>Calculator!D174</f>
        <v/>
      </c>
      <c r="B185" s="8" t="str">
        <f>IF(Calculator!G174&gt;0,Calculator!G174,Calculator!H174)</f>
        <v/>
      </c>
      <c r="C185" s="8">
        <f t="shared" si="8"/>
        <v>1.28</v>
      </c>
      <c r="D185" s="8">
        <f>IF(Calculator!E174="Toilet",Calculator!F174,0)</f>
        <v>0</v>
      </c>
      <c r="E185" s="8" t="e">
        <f t="shared" si="9"/>
        <v>#DIV/0!</v>
      </c>
      <c r="F185" s="8">
        <f t="shared" si="10"/>
        <v>0</v>
      </c>
      <c r="G185" s="8">
        <f t="shared" si="11"/>
        <v>0</v>
      </c>
    </row>
    <row r="186" spans="1:7" x14ac:dyDescent="0.25">
      <c r="A186" s="8" t="str">
        <f>Calculator!D175</f>
        <v/>
      </c>
      <c r="B186" s="8" t="str">
        <f>IF(Calculator!G175&gt;0,Calculator!G175,Calculator!H175)</f>
        <v/>
      </c>
      <c r="C186" s="8">
        <f t="shared" si="8"/>
        <v>1.28</v>
      </c>
      <c r="D186" s="8">
        <f>IF(Calculator!E175="Toilet",Calculator!F175,0)</f>
        <v>0</v>
      </c>
      <c r="E186" s="8" t="e">
        <f t="shared" si="9"/>
        <v>#DIV/0!</v>
      </c>
      <c r="F186" s="8">
        <f t="shared" si="10"/>
        <v>0</v>
      </c>
      <c r="G186" s="8">
        <f t="shared" si="11"/>
        <v>0</v>
      </c>
    </row>
    <row r="187" spans="1:7" x14ac:dyDescent="0.25">
      <c r="A187" s="8" t="str">
        <f>Calculator!D176</f>
        <v/>
      </c>
      <c r="B187" s="8" t="str">
        <f>IF(Calculator!G176&gt;0,Calculator!G176,Calculator!H176)</f>
        <v/>
      </c>
      <c r="C187" s="8">
        <f t="shared" si="8"/>
        <v>1.28</v>
      </c>
      <c r="D187" s="8">
        <f>IF(Calculator!E176="Toilet",Calculator!F176,0)</f>
        <v>0</v>
      </c>
      <c r="E187" s="8" t="e">
        <f t="shared" si="9"/>
        <v>#DIV/0!</v>
      </c>
      <c r="F187" s="8">
        <f t="shared" si="10"/>
        <v>0</v>
      </c>
      <c r="G187" s="8">
        <f t="shared" si="11"/>
        <v>0</v>
      </c>
    </row>
    <row r="188" spans="1:7" x14ac:dyDescent="0.25">
      <c r="A188" s="8" t="str">
        <f>Calculator!D177</f>
        <v/>
      </c>
      <c r="B188" s="8" t="str">
        <f>IF(Calculator!G177&gt;0,Calculator!G177,Calculator!H177)</f>
        <v/>
      </c>
      <c r="C188" s="8">
        <f t="shared" si="8"/>
        <v>1.28</v>
      </c>
      <c r="D188" s="8">
        <f>IF(Calculator!E177="Toilet",Calculator!F177,0)</f>
        <v>0</v>
      </c>
      <c r="E188" s="8" t="e">
        <f t="shared" si="9"/>
        <v>#DIV/0!</v>
      </c>
      <c r="F188" s="8">
        <f t="shared" si="10"/>
        <v>0</v>
      </c>
      <c r="G188" s="8">
        <f t="shared" si="11"/>
        <v>0</v>
      </c>
    </row>
    <row r="189" spans="1:7" x14ac:dyDescent="0.25">
      <c r="A189" s="8" t="str">
        <f>Calculator!D178</f>
        <v/>
      </c>
      <c r="B189" s="8" t="str">
        <f>IF(Calculator!G178&gt;0,Calculator!G178,Calculator!H178)</f>
        <v/>
      </c>
      <c r="C189" s="8">
        <f t="shared" si="8"/>
        <v>1.28</v>
      </c>
      <c r="D189" s="8">
        <f>IF(Calculator!E178="Toilet",Calculator!F178,0)</f>
        <v>0</v>
      </c>
      <c r="E189" s="8" t="e">
        <f t="shared" si="9"/>
        <v>#DIV/0!</v>
      </c>
      <c r="F189" s="8">
        <f t="shared" si="10"/>
        <v>0</v>
      </c>
      <c r="G189" s="8">
        <f t="shared" si="11"/>
        <v>0</v>
      </c>
    </row>
    <row r="190" spans="1:7" x14ac:dyDescent="0.25">
      <c r="A190" s="8" t="str">
        <f>Calculator!D179</f>
        <v/>
      </c>
      <c r="B190" s="8" t="str">
        <f>IF(Calculator!G179&gt;0,Calculator!G179,Calculator!H179)</f>
        <v/>
      </c>
      <c r="C190" s="8">
        <f t="shared" si="8"/>
        <v>1.28</v>
      </c>
      <c r="D190" s="8">
        <f>IF(Calculator!E179="Toilet",Calculator!F179,0)</f>
        <v>0</v>
      </c>
      <c r="E190" s="8" t="e">
        <f t="shared" si="9"/>
        <v>#DIV/0!</v>
      </c>
      <c r="F190" s="8">
        <f t="shared" si="10"/>
        <v>0</v>
      </c>
      <c r="G190" s="8">
        <f t="shared" si="11"/>
        <v>0</v>
      </c>
    </row>
    <row r="191" spans="1:7" x14ac:dyDescent="0.25">
      <c r="A191" s="8" t="str">
        <f>Calculator!D180</f>
        <v/>
      </c>
      <c r="B191" s="8" t="str">
        <f>IF(Calculator!G180&gt;0,Calculator!G180,Calculator!H180)</f>
        <v/>
      </c>
      <c r="C191" s="8">
        <f t="shared" si="8"/>
        <v>1.28</v>
      </c>
      <c r="D191" s="8">
        <f>IF(Calculator!E180="Toilet",Calculator!F180,0)</f>
        <v>0</v>
      </c>
      <c r="E191" s="8" t="e">
        <f t="shared" si="9"/>
        <v>#DIV/0!</v>
      </c>
      <c r="F191" s="8">
        <f t="shared" si="10"/>
        <v>0</v>
      </c>
      <c r="G191" s="8">
        <f t="shared" si="11"/>
        <v>0</v>
      </c>
    </row>
    <row r="192" spans="1:7" x14ac:dyDescent="0.25">
      <c r="A192" s="8" t="str">
        <f>Calculator!D181</f>
        <v/>
      </c>
      <c r="B192" s="8" t="str">
        <f>IF(Calculator!G181&gt;0,Calculator!G181,Calculator!H181)</f>
        <v/>
      </c>
      <c r="C192" s="8">
        <f t="shared" si="8"/>
        <v>1.28</v>
      </c>
      <c r="D192" s="8">
        <f>IF(Calculator!E181="Toilet",Calculator!F181,0)</f>
        <v>0</v>
      </c>
      <c r="E192" s="8" t="e">
        <f t="shared" si="9"/>
        <v>#DIV/0!</v>
      </c>
      <c r="F192" s="8">
        <f t="shared" si="10"/>
        <v>0</v>
      </c>
      <c r="G192" s="8">
        <f t="shared" si="11"/>
        <v>0</v>
      </c>
    </row>
    <row r="193" spans="1:7" x14ac:dyDescent="0.25">
      <c r="A193" s="8" t="str">
        <f>Calculator!D182</f>
        <v/>
      </c>
      <c r="B193" s="8" t="str">
        <f>IF(Calculator!G182&gt;0,Calculator!G182,Calculator!H182)</f>
        <v/>
      </c>
      <c r="C193" s="8">
        <f t="shared" si="8"/>
        <v>1.28</v>
      </c>
      <c r="D193" s="8">
        <f>IF(Calculator!E182="Toilet",Calculator!F182,0)</f>
        <v>0</v>
      </c>
      <c r="E193" s="8" t="e">
        <f t="shared" si="9"/>
        <v>#DIV/0!</v>
      </c>
      <c r="F193" s="8">
        <f t="shared" si="10"/>
        <v>0</v>
      </c>
      <c r="G193" s="8">
        <f t="shared" si="11"/>
        <v>0</v>
      </c>
    </row>
    <row r="194" spans="1:7" x14ac:dyDescent="0.25">
      <c r="A194" s="8" t="str">
        <f>Calculator!D183</f>
        <v/>
      </c>
      <c r="B194" s="8" t="str">
        <f>IF(Calculator!G183&gt;0,Calculator!G183,Calculator!H183)</f>
        <v/>
      </c>
      <c r="C194" s="8">
        <f t="shared" si="8"/>
        <v>1.28</v>
      </c>
      <c r="D194" s="8">
        <f>IF(Calculator!E183="Toilet",Calculator!F183,0)</f>
        <v>0</v>
      </c>
      <c r="E194" s="8" t="e">
        <f t="shared" si="9"/>
        <v>#DIV/0!</v>
      </c>
      <c r="F194" s="8">
        <f t="shared" si="10"/>
        <v>0</v>
      </c>
      <c r="G194" s="8">
        <f t="shared" si="11"/>
        <v>0</v>
      </c>
    </row>
    <row r="195" spans="1:7" x14ac:dyDescent="0.25">
      <c r="A195" s="8" t="str">
        <f>Calculator!D184</f>
        <v/>
      </c>
      <c r="B195" s="8" t="str">
        <f>IF(Calculator!G184&gt;0,Calculator!G184,Calculator!H184)</f>
        <v/>
      </c>
      <c r="C195" s="8">
        <f t="shared" si="8"/>
        <v>1.28</v>
      </c>
      <c r="D195" s="8">
        <f>IF(Calculator!E184="Toilet",Calculator!F184,0)</f>
        <v>0</v>
      </c>
      <c r="E195" s="8" t="e">
        <f t="shared" si="9"/>
        <v>#DIV/0!</v>
      </c>
      <c r="F195" s="8">
        <f t="shared" si="10"/>
        <v>0</v>
      </c>
      <c r="G195" s="8">
        <f t="shared" si="11"/>
        <v>0</v>
      </c>
    </row>
    <row r="196" spans="1:7" x14ac:dyDescent="0.25">
      <c r="A196" s="8" t="str">
        <f>Calculator!D185</f>
        <v/>
      </c>
      <c r="B196" s="8" t="str">
        <f>IF(Calculator!G185&gt;0,Calculator!G185,Calculator!H185)</f>
        <v/>
      </c>
      <c r="C196" s="8">
        <f t="shared" si="8"/>
        <v>1.28</v>
      </c>
      <c r="D196" s="8">
        <f>IF(Calculator!E185="Toilet",Calculator!F185,0)</f>
        <v>0</v>
      </c>
      <c r="E196" s="8" t="e">
        <f t="shared" si="9"/>
        <v>#DIV/0!</v>
      </c>
      <c r="F196" s="8">
        <f t="shared" si="10"/>
        <v>0</v>
      </c>
      <c r="G196" s="8">
        <f t="shared" si="11"/>
        <v>0</v>
      </c>
    </row>
    <row r="197" spans="1:7" x14ac:dyDescent="0.25">
      <c r="A197" s="8" t="str">
        <f>Calculator!D186</f>
        <v/>
      </c>
      <c r="B197" s="8" t="str">
        <f>IF(Calculator!G186&gt;0,Calculator!G186,Calculator!H186)</f>
        <v/>
      </c>
      <c r="C197" s="8">
        <f t="shared" si="8"/>
        <v>1.28</v>
      </c>
      <c r="D197" s="8">
        <f>IF(Calculator!E186="Toilet",Calculator!F186,0)</f>
        <v>0</v>
      </c>
      <c r="E197" s="8" t="e">
        <f t="shared" si="9"/>
        <v>#DIV/0!</v>
      </c>
      <c r="F197" s="8">
        <f t="shared" si="10"/>
        <v>0</v>
      </c>
      <c r="G197" s="8">
        <f t="shared" si="11"/>
        <v>0</v>
      </c>
    </row>
    <row r="198" spans="1:7" x14ac:dyDescent="0.25">
      <c r="A198" s="8" t="str">
        <f>Calculator!D187</f>
        <v/>
      </c>
      <c r="B198" s="8" t="str">
        <f>IF(Calculator!G187&gt;0,Calculator!G187,Calculator!H187)</f>
        <v/>
      </c>
      <c r="C198" s="8">
        <f t="shared" si="8"/>
        <v>1.28</v>
      </c>
      <c r="D198" s="8">
        <f>IF(Calculator!E187="Toilet",Calculator!F187,0)</f>
        <v>0</v>
      </c>
      <c r="E198" s="8" t="e">
        <f t="shared" si="9"/>
        <v>#DIV/0!</v>
      </c>
      <c r="F198" s="8">
        <f t="shared" si="10"/>
        <v>0</v>
      </c>
      <c r="G198" s="8">
        <f t="shared" si="11"/>
        <v>0</v>
      </c>
    </row>
    <row r="199" spans="1:7" x14ac:dyDescent="0.25">
      <c r="A199" s="8" t="str">
        <f>Calculator!D188</f>
        <v/>
      </c>
      <c r="B199" s="8" t="str">
        <f>IF(Calculator!G188&gt;0,Calculator!G188,Calculator!H188)</f>
        <v/>
      </c>
      <c r="C199" s="8">
        <f t="shared" si="8"/>
        <v>1.28</v>
      </c>
      <c r="D199" s="8">
        <f>IF(Calculator!E188="Toilet",Calculator!F188,0)</f>
        <v>0</v>
      </c>
      <c r="E199" s="8" t="e">
        <f t="shared" si="9"/>
        <v>#DIV/0!</v>
      </c>
      <c r="F199" s="8">
        <f t="shared" si="10"/>
        <v>0</v>
      </c>
      <c r="G199" s="8">
        <f t="shared" si="11"/>
        <v>0</v>
      </c>
    </row>
    <row r="200" spans="1:7" x14ac:dyDescent="0.25">
      <c r="A200" s="8" t="str">
        <f>Calculator!D189</f>
        <v/>
      </c>
      <c r="B200" s="8" t="str">
        <f>IF(Calculator!G189&gt;0,Calculator!G189,Calculator!H189)</f>
        <v/>
      </c>
      <c r="C200" s="8">
        <f t="shared" si="8"/>
        <v>1.28</v>
      </c>
      <c r="D200" s="8">
        <f>IF(Calculator!E189="Toilet",Calculator!F189,0)</f>
        <v>0</v>
      </c>
      <c r="E200" s="8" t="e">
        <f t="shared" si="9"/>
        <v>#DIV/0!</v>
      </c>
      <c r="F200" s="8">
        <f t="shared" si="10"/>
        <v>0</v>
      </c>
      <c r="G200" s="8">
        <f t="shared" si="11"/>
        <v>0</v>
      </c>
    </row>
    <row r="201" spans="1:7" x14ac:dyDescent="0.25">
      <c r="A201" s="8" t="str">
        <f>Calculator!D190</f>
        <v/>
      </c>
      <c r="B201" s="8" t="str">
        <f>IF(Calculator!G190&gt;0,Calculator!G190,Calculator!H190)</f>
        <v/>
      </c>
      <c r="C201" s="8">
        <f t="shared" si="8"/>
        <v>1.28</v>
      </c>
      <c r="D201" s="8">
        <f>IF(Calculator!E190="Toilet",Calculator!F190,0)</f>
        <v>0</v>
      </c>
      <c r="E201" s="8" t="e">
        <f t="shared" si="9"/>
        <v>#DIV/0!</v>
      </c>
      <c r="F201" s="8">
        <f t="shared" si="10"/>
        <v>0</v>
      </c>
      <c r="G201" s="8">
        <f t="shared" si="11"/>
        <v>0</v>
      </c>
    </row>
    <row r="202" spans="1:7" x14ac:dyDescent="0.25">
      <c r="A202" s="8" t="str">
        <f>Calculator!D191</f>
        <v/>
      </c>
      <c r="B202" s="8" t="str">
        <f>IF(Calculator!G191&gt;0,Calculator!G191,Calculator!H191)</f>
        <v/>
      </c>
      <c r="C202" s="8">
        <f t="shared" si="8"/>
        <v>1.28</v>
      </c>
      <c r="D202" s="8">
        <f>IF(Calculator!E191="Toilet",Calculator!F191,0)</f>
        <v>0</v>
      </c>
      <c r="E202" s="8" t="e">
        <f t="shared" si="9"/>
        <v>#DIV/0!</v>
      </c>
      <c r="F202" s="8">
        <f t="shared" si="10"/>
        <v>0</v>
      </c>
      <c r="G202" s="8">
        <f t="shared" si="11"/>
        <v>0</v>
      </c>
    </row>
    <row r="203" spans="1:7" x14ac:dyDescent="0.25">
      <c r="A203" s="8" t="str">
        <f>Calculator!D192</f>
        <v/>
      </c>
      <c r="B203" s="8" t="str">
        <f>IF(Calculator!G192&gt;0,Calculator!G192,Calculator!H192)</f>
        <v/>
      </c>
      <c r="C203" s="8">
        <f t="shared" si="8"/>
        <v>1.28</v>
      </c>
      <c r="D203" s="8">
        <f>IF(Calculator!E192="Toilet",Calculator!F192,0)</f>
        <v>0</v>
      </c>
      <c r="E203" s="8" t="e">
        <f t="shared" si="9"/>
        <v>#DIV/0!</v>
      </c>
      <c r="F203" s="8">
        <f t="shared" si="10"/>
        <v>0</v>
      </c>
      <c r="G203" s="8">
        <f t="shared" si="11"/>
        <v>0</v>
      </c>
    </row>
    <row r="204" spans="1:7" x14ac:dyDescent="0.25">
      <c r="A204" s="8" t="str">
        <f>Calculator!D193</f>
        <v/>
      </c>
      <c r="B204" s="8" t="str">
        <f>IF(Calculator!G193&gt;0,Calculator!G193,Calculator!H193)</f>
        <v/>
      </c>
      <c r="C204" s="8">
        <f t="shared" si="8"/>
        <v>1.28</v>
      </c>
      <c r="D204" s="8">
        <f>IF(Calculator!E193="Toilet",Calculator!F193,0)</f>
        <v>0</v>
      </c>
      <c r="E204" s="8" t="e">
        <f t="shared" si="9"/>
        <v>#DIV/0!</v>
      </c>
      <c r="F204" s="8">
        <f t="shared" si="10"/>
        <v>0</v>
      </c>
      <c r="G204" s="8">
        <f t="shared" si="11"/>
        <v>0</v>
      </c>
    </row>
    <row r="205" spans="1:7" x14ac:dyDescent="0.25">
      <c r="A205" s="8" t="str">
        <f>Calculator!D194</f>
        <v/>
      </c>
      <c r="B205" s="8" t="str">
        <f>IF(Calculator!G194&gt;0,Calculator!G194,Calculator!H194)</f>
        <v/>
      </c>
      <c r="C205" s="8">
        <f t="shared" si="8"/>
        <v>1.28</v>
      </c>
      <c r="D205" s="8">
        <f>IF(Calculator!E194="Toilet",Calculator!F194,0)</f>
        <v>0</v>
      </c>
      <c r="E205" s="8" t="e">
        <f t="shared" si="9"/>
        <v>#DIV/0!</v>
      </c>
      <c r="F205" s="8">
        <f t="shared" si="10"/>
        <v>0</v>
      </c>
      <c r="G205" s="8">
        <f t="shared" si="11"/>
        <v>0</v>
      </c>
    </row>
    <row r="206" spans="1:7" x14ac:dyDescent="0.25">
      <c r="A206" s="8" t="str">
        <f>Calculator!D195</f>
        <v/>
      </c>
      <c r="B206" s="8" t="str">
        <f>IF(Calculator!G195&gt;0,Calculator!G195,Calculator!H195)</f>
        <v/>
      </c>
      <c r="C206" s="8">
        <f t="shared" si="8"/>
        <v>1.28</v>
      </c>
      <c r="D206" s="8">
        <f>IF(Calculator!E195="Toilet",Calculator!F195,0)</f>
        <v>0</v>
      </c>
      <c r="E206" s="8" t="e">
        <f t="shared" si="9"/>
        <v>#DIV/0!</v>
      </c>
      <c r="F206" s="8">
        <f t="shared" si="10"/>
        <v>0</v>
      </c>
      <c r="G206" s="8">
        <f t="shared" si="11"/>
        <v>0</v>
      </c>
    </row>
    <row r="207" spans="1:7" x14ac:dyDescent="0.25">
      <c r="A207" s="8" t="str">
        <f>Calculator!D196</f>
        <v/>
      </c>
      <c r="B207" s="8" t="str">
        <f>IF(Calculator!G196&gt;0,Calculator!G196,Calculator!H196)</f>
        <v/>
      </c>
      <c r="C207" s="8">
        <f t="shared" si="8"/>
        <v>1.28</v>
      </c>
      <c r="D207" s="8">
        <f>IF(Calculator!E196="Toilet",Calculator!F196,0)</f>
        <v>0</v>
      </c>
      <c r="E207" s="8" t="e">
        <f t="shared" si="9"/>
        <v>#DIV/0!</v>
      </c>
      <c r="F207" s="8">
        <f t="shared" si="10"/>
        <v>0</v>
      </c>
      <c r="G207" s="8">
        <f t="shared" si="11"/>
        <v>0</v>
      </c>
    </row>
    <row r="208" spans="1:7" x14ac:dyDescent="0.25">
      <c r="A208" s="8" t="str">
        <f>Calculator!D197</f>
        <v/>
      </c>
      <c r="B208" s="8" t="str">
        <f>IF(Calculator!G197&gt;0,Calculator!G197,Calculator!H197)</f>
        <v/>
      </c>
      <c r="C208" s="8">
        <f t="shared" si="8"/>
        <v>1.28</v>
      </c>
      <c r="D208" s="8">
        <f>IF(Calculator!E197="Toilet",Calculator!F197,0)</f>
        <v>0</v>
      </c>
      <c r="E208" s="8" t="e">
        <f t="shared" si="9"/>
        <v>#DIV/0!</v>
      </c>
      <c r="F208" s="8">
        <f t="shared" si="10"/>
        <v>0</v>
      </c>
      <c r="G208" s="8">
        <f t="shared" si="11"/>
        <v>0</v>
      </c>
    </row>
    <row r="209" spans="1:7" x14ac:dyDescent="0.25">
      <c r="A209" s="8" t="str">
        <f>Calculator!D198</f>
        <v/>
      </c>
      <c r="B209" s="8" t="str">
        <f>IF(Calculator!G198&gt;0,Calculator!G198,Calculator!H198)</f>
        <v/>
      </c>
      <c r="C209" s="8">
        <f t="shared" si="8"/>
        <v>1.28</v>
      </c>
      <c r="D209" s="8">
        <f>IF(Calculator!E198="Toilet",Calculator!F198,0)</f>
        <v>0</v>
      </c>
      <c r="E209" s="8" t="e">
        <f t="shared" si="9"/>
        <v>#DIV/0!</v>
      </c>
      <c r="F209" s="8">
        <f t="shared" si="10"/>
        <v>0</v>
      </c>
      <c r="G209" s="8">
        <f t="shared" si="11"/>
        <v>0</v>
      </c>
    </row>
    <row r="210" spans="1:7" x14ac:dyDescent="0.25">
      <c r="A210" s="8" t="str">
        <f>Calculator!D199</f>
        <v/>
      </c>
      <c r="B210" s="8" t="str">
        <f>IF(Calculator!G199&gt;0,Calculator!G199,Calculator!H199)</f>
        <v/>
      </c>
      <c r="C210" s="8">
        <f t="shared" si="8"/>
        <v>1.28</v>
      </c>
      <c r="D210" s="8">
        <f>IF(Calculator!E199="Toilet",Calculator!F199,0)</f>
        <v>0</v>
      </c>
      <c r="E210" s="8" t="e">
        <f t="shared" si="9"/>
        <v>#DIV/0!</v>
      </c>
      <c r="F210" s="8">
        <f t="shared" si="10"/>
        <v>0</v>
      </c>
      <c r="G210" s="8">
        <f t="shared" si="11"/>
        <v>0</v>
      </c>
    </row>
    <row r="211" spans="1:7" x14ac:dyDescent="0.25">
      <c r="A211" s="8" t="str">
        <f>Calculator!D200</f>
        <v/>
      </c>
      <c r="B211" s="8" t="str">
        <f>IF(Calculator!G200&gt;0,Calculator!G200,Calculator!H200)</f>
        <v/>
      </c>
      <c r="C211" s="8">
        <f t="shared" si="8"/>
        <v>1.28</v>
      </c>
      <c r="D211" s="8">
        <f>IF(Calculator!E200="Toilet",Calculator!F200,0)</f>
        <v>0</v>
      </c>
      <c r="E211" s="8" t="e">
        <f t="shared" si="9"/>
        <v>#DIV/0!</v>
      </c>
      <c r="F211" s="8">
        <f t="shared" si="10"/>
        <v>0</v>
      </c>
      <c r="G211" s="8">
        <f t="shared" si="11"/>
        <v>0</v>
      </c>
    </row>
    <row r="212" spans="1:7" x14ac:dyDescent="0.25">
      <c r="A212" s="8" t="str">
        <f>Calculator!D201</f>
        <v/>
      </c>
      <c r="B212" s="8" t="str">
        <f>IF(Calculator!G201&gt;0,Calculator!G201,Calculator!H201)</f>
        <v/>
      </c>
      <c r="C212" s="8">
        <f t="shared" si="8"/>
        <v>1.28</v>
      </c>
      <c r="D212" s="8">
        <f>IF(Calculator!E201="Toilet",Calculator!F201,0)</f>
        <v>0</v>
      </c>
      <c r="E212" s="8" t="e">
        <f t="shared" si="9"/>
        <v>#DIV/0!</v>
      </c>
      <c r="F212" s="8">
        <f t="shared" si="10"/>
        <v>0</v>
      </c>
      <c r="G212" s="8">
        <f t="shared" si="11"/>
        <v>0</v>
      </c>
    </row>
    <row r="213" spans="1:7" x14ac:dyDescent="0.25">
      <c r="A213" s="8" t="str">
        <f>Calculator!D202</f>
        <v/>
      </c>
      <c r="B213" s="8" t="str">
        <f>IF(Calculator!G202&gt;0,Calculator!G202,Calculator!H202)</f>
        <v/>
      </c>
      <c r="C213" s="8">
        <f t="shared" si="8"/>
        <v>1.28</v>
      </c>
      <c r="D213" s="8">
        <f>IF(Calculator!E202="Toilet",Calculator!F202,0)</f>
        <v>0</v>
      </c>
      <c r="E213" s="8" t="e">
        <f t="shared" si="9"/>
        <v>#DIV/0!</v>
      </c>
      <c r="F213" s="8">
        <f t="shared" si="10"/>
        <v>0</v>
      </c>
      <c r="G213" s="8">
        <f t="shared" si="11"/>
        <v>0</v>
      </c>
    </row>
    <row r="214" spans="1:7" x14ac:dyDescent="0.25">
      <c r="A214" s="8" t="str">
        <f>Calculator!D203</f>
        <v/>
      </c>
      <c r="B214" s="8" t="str">
        <f>IF(Calculator!G203&gt;0,Calculator!G203,Calculator!H203)</f>
        <v/>
      </c>
      <c r="C214" s="8">
        <f t="shared" si="8"/>
        <v>1.28</v>
      </c>
      <c r="D214" s="8">
        <f>IF(Calculator!E203="Toilet",Calculator!F203,0)</f>
        <v>0</v>
      </c>
      <c r="E214" s="8" t="e">
        <f t="shared" si="9"/>
        <v>#DIV/0!</v>
      </c>
      <c r="F214" s="8">
        <f t="shared" si="10"/>
        <v>0</v>
      </c>
      <c r="G214" s="8">
        <f t="shared" si="11"/>
        <v>0</v>
      </c>
    </row>
    <row r="215" spans="1:7" x14ac:dyDescent="0.25">
      <c r="A215" s="8" t="str">
        <f>Calculator!D204</f>
        <v/>
      </c>
      <c r="B215" s="8" t="str">
        <f>IF(Calculator!G204&gt;0,Calculator!G204,Calculator!H204)</f>
        <v/>
      </c>
      <c r="C215" s="8">
        <f t="shared" si="8"/>
        <v>1.28</v>
      </c>
      <c r="D215" s="8">
        <f>IF(Calculator!E204="Toilet",Calculator!F204,0)</f>
        <v>0</v>
      </c>
      <c r="E215" s="8" t="e">
        <f t="shared" si="9"/>
        <v>#DIV/0!</v>
      </c>
      <c r="F215" s="8">
        <f t="shared" si="10"/>
        <v>0</v>
      </c>
      <c r="G215" s="8">
        <f t="shared" si="11"/>
        <v>0</v>
      </c>
    </row>
    <row r="216" spans="1:7" x14ac:dyDescent="0.25">
      <c r="A216" s="8" t="str">
        <f>Calculator!D205</f>
        <v/>
      </c>
      <c r="B216" s="8" t="str">
        <f>IF(Calculator!G205&gt;0,Calculator!G205,Calculator!H205)</f>
        <v/>
      </c>
      <c r="C216" s="8">
        <f t="shared" si="8"/>
        <v>1.28</v>
      </c>
      <c r="D216" s="8">
        <f>IF(Calculator!E205="Toilet",Calculator!F205,0)</f>
        <v>0</v>
      </c>
      <c r="E216" s="8" t="e">
        <f t="shared" si="9"/>
        <v>#DIV/0!</v>
      </c>
      <c r="F216" s="8">
        <f t="shared" si="10"/>
        <v>0</v>
      </c>
      <c r="G216" s="8">
        <f t="shared" si="11"/>
        <v>0</v>
      </c>
    </row>
    <row r="217" spans="1:7" x14ac:dyDescent="0.25">
      <c r="A217" s="8" t="str">
        <f>Calculator!D206</f>
        <v/>
      </c>
      <c r="B217" s="8" t="str">
        <f>IF(Calculator!G206&gt;0,Calculator!G206,Calculator!H206)</f>
        <v/>
      </c>
      <c r="C217" s="8">
        <f t="shared" si="8"/>
        <v>1.28</v>
      </c>
      <c r="D217" s="8">
        <f>IF(Calculator!E206="Toilet",Calculator!F206,0)</f>
        <v>0</v>
      </c>
      <c r="E217" s="8" t="e">
        <f t="shared" si="9"/>
        <v>#DIV/0!</v>
      </c>
      <c r="F217" s="8">
        <f t="shared" si="10"/>
        <v>0</v>
      </c>
      <c r="G217" s="8">
        <f t="shared" si="11"/>
        <v>0</v>
      </c>
    </row>
    <row r="218" spans="1:7" x14ac:dyDescent="0.25">
      <c r="A218" s="8" t="str">
        <f>Calculator!D207</f>
        <v/>
      </c>
      <c r="B218" s="8" t="str">
        <f>IF(Calculator!G207&gt;0,Calculator!G207,Calculator!H207)</f>
        <v/>
      </c>
      <c r="C218" s="8">
        <f t="shared" ref="C218:C226" si="12">$B$15</f>
        <v>1.28</v>
      </c>
      <c r="D218" s="8">
        <f>IF(Calculator!E207="Toilet",Calculator!F207,0)</f>
        <v>0</v>
      </c>
      <c r="E218" s="8" t="e">
        <f t="shared" ref="E218:E226" si="13">((($B$20*NO_EMP)+($B$21*NO_VIS))*OP_DAYS)/$B$22</f>
        <v>#DIV/0!</v>
      </c>
      <c r="F218" s="8">
        <f t="shared" ref="F218:F226" si="14">IFERROR(E218*D218*B218/GALPERM3,0)</f>
        <v>0</v>
      </c>
      <c r="G218" s="8">
        <f t="shared" ref="G218:G226" si="15">IFERROR(E218*D218*C218/GALPERM3,0)</f>
        <v>0</v>
      </c>
    </row>
    <row r="219" spans="1:7" x14ac:dyDescent="0.25">
      <c r="A219" s="8" t="str">
        <f>Calculator!D208</f>
        <v/>
      </c>
      <c r="B219" s="8" t="str">
        <f>IF(Calculator!G208&gt;0,Calculator!G208,Calculator!H208)</f>
        <v/>
      </c>
      <c r="C219" s="8">
        <f t="shared" si="12"/>
        <v>1.28</v>
      </c>
      <c r="D219" s="8">
        <f>IF(Calculator!E208="Toilet",Calculator!F208,0)</f>
        <v>0</v>
      </c>
      <c r="E219" s="8" t="e">
        <f t="shared" si="13"/>
        <v>#DIV/0!</v>
      </c>
      <c r="F219" s="8">
        <f t="shared" si="14"/>
        <v>0</v>
      </c>
      <c r="G219" s="8">
        <f t="shared" si="15"/>
        <v>0</v>
      </c>
    </row>
    <row r="220" spans="1:7" x14ac:dyDescent="0.25">
      <c r="A220" s="8" t="str">
        <f>Calculator!D209</f>
        <v/>
      </c>
      <c r="B220" s="8" t="str">
        <f>IF(Calculator!G209&gt;0,Calculator!G209,Calculator!H209)</f>
        <v/>
      </c>
      <c r="C220" s="8">
        <f t="shared" si="12"/>
        <v>1.28</v>
      </c>
      <c r="D220" s="8">
        <f>IF(Calculator!E209="Toilet",Calculator!F209,0)</f>
        <v>0</v>
      </c>
      <c r="E220" s="8" t="e">
        <f t="shared" si="13"/>
        <v>#DIV/0!</v>
      </c>
      <c r="F220" s="8">
        <f t="shared" si="14"/>
        <v>0</v>
      </c>
      <c r="G220" s="8">
        <f t="shared" si="15"/>
        <v>0</v>
      </c>
    </row>
    <row r="221" spans="1:7" x14ac:dyDescent="0.25">
      <c r="A221" s="8" t="str">
        <f>Calculator!D210</f>
        <v/>
      </c>
      <c r="B221" s="8" t="str">
        <f>IF(Calculator!G210&gt;0,Calculator!G210,Calculator!H210)</f>
        <v/>
      </c>
      <c r="C221" s="8">
        <f t="shared" si="12"/>
        <v>1.28</v>
      </c>
      <c r="D221" s="8">
        <f>IF(Calculator!E210="Toilet",Calculator!F210,0)</f>
        <v>0</v>
      </c>
      <c r="E221" s="8" t="e">
        <f t="shared" si="13"/>
        <v>#DIV/0!</v>
      </c>
      <c r="F221" s="8">
        <f t="shared" si="14"/>
        <v>0</v>
      </c>
      <c r="G221" s="8">
        <f t="shared" si="15"/>
        <v>0</v>
      </c>
    </row>
    <row r="222" spans="1:7" x14ac:dyDescent="0.25">
      <c r="A222" s="8" t="str">
        <f>Calculator!D211</f>
        <v/>
      </c>
      <c r="B222" s="8" t="str">
        <f>IF(Calculator!G211&gt;0,Calculator!G211,Calculator!H211)</f>
        <v/>
      </c>
      <c r="C222" s="8">
        <f t="shared" si="12"/>
        <v>1.28</v>
      </c>
      <c r="D222" s="8">
        <f>IF(Calculator!E211="Toilet",Calculator!F211,0)</f>
        <v>0</v>
      </c>
      <c r="E222" s="8" t="e">
        <f t="shared" si="13"/>
        <v>#DIV/0!</v>
      </c>
      <c r="F222" s="8">
        <f t="shared" si="14"/>
        <v>0</v>
      </c>
      <c r="G222" s="8">
        <f t="shared" si="15"/>
        <v>0</v>
      </c>
    </row>
    <row r="223" spans="1:7" x14ac:dyDescent="0.25">
      <c r="A223" s="8" t="str">
        <f>Calculator!D212</f>
        <v/>
      </c>
      <c r="B223" s="8" t="str">
        <f>IF(Calculator!G212&gt;0,Calculator!G212,Calculator!H212)</f>
        <v/>
      </c>
      <c r="C223" s="8">
        <f t="shared" si="12"/>
        <v>1.28</v>
      </c>
      <c r="D223" s="8">
        <f>IF(Calculator!E212="Toilet",Calculator!F212,0)</f>
        <v>0</v>
      </c>
      <c r="E223" s="8" t="e">
        <f t="shared" si="13"/>
        <v>#DIV/0!</v>
      </c>
      <c r="F223" s="8">
        <f t="shared" si="14"/>
        <v>0</v>
      </c>
      <c r="G223" s="8">
        <f t="shared" si="15"/>
        <v>0</v>
      </c>
    </row>
    <row r="224" spans="1:7" x14ac:dyDescent="0.25">
      <c r="A224" s="8" t="str">
        <f>Calculator!D213</f>
        <v/>
      </c>
      <c r="B224" s="8" t="str">
        <f>IF(Calculator!G213&gt;0,Calculator!G213,Calculator!H213)</f>
        <v/>
      </c>
      <c r="C224" s="8">
        <f t="shared" si="12"/>
        <v>1.28</v>
      </c>
      <c r="D224" s="8">
        <f>IF(Calculator!E213="Toilet",Calculator!F213,0)</f>
        <v>0</v>
      </c>
      <c r="E224" s="8" t="e">
        <f t="shared" si="13"/>
        <v>#DIV/0!</v>
      </c>
      <c r="F224" s="8">
        <f t="shared" si="14"/>
        <v>0</v>
      </c>
      <c r="G224" s="8">
        <f t="shared" si="15"/>
        <v>0</v>
      </c>
    </row>
    <row r="225" spans="1:7" x14ac:dyDescent="0.25">
      <c r="A225" s="8" t="str">
        <f>Calculator!D214</f>
        <v/>
      </c>
      <c r="B225" s="8" t="str">
        <f>IF(Calculator!G214&gt;0,Calculator!G214,Calculator!H214)</f>
        <v/>
      </c>
      <c r="C225" s="8">
        <f t="shared" si="12"/>
        <v>1.28</v>
      </c>
      <c r="D225" s="8">
        <f>IF(Calculator!E214="Toilet",Calculator!F214,0)</f>
        <v>0</v>
      </c>
      <c r="E225" s="8" t="e">
        <f t="shared" si="13"/>
        <v>#DIV/0!</v>
      </c>
      <c r="F225" s="8">
        <f t="shared" si="14"/>
        <v>0</v>
      </c>
      <c r="G225" s="8">
        <f t="shared" si="15"/>
        <v>0</v>
      </c>
    </row>
    <row r="226" spans="1:7" x14ac:dyDescent="0.25">
      <c r="A226" s="8" t="str">
        <f>Calculator!D215</f>
        <v/>
      </c>
      <c r="B226" s="8" t="str">
        <f>IF(Calculator!G215&gt;0,Calculator!G215,Calculator!H215)</f>
        <v/>
      </c>
      <c r="C226" s="8">
        <f t="shared" si="12"/>
        <v>1.28</v>
      </c>
      <c r="D226" s="8">
        <f>IF(Calculator!E215="Toilet",Calculator!F215,0)</f>
        <v>0</v>
      </c>
      <c r="E226" s="8" t="e">
        <f t="shared" si="13"/>
        <v>#DIV/0!</v>
      </c>
      <c r="F226" s="8">
        <f t="shared" si="14"/>
        <v>0</v>
      </c>
      <c r="G226" s="8">
        <f t="shared" si="15"/>
        <v>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4036ED-ED99-47D9-8CAA-3306FC24D5D0}">
  <sheetPr>
    <tabColor rgb="FF005588"/>
  </sheetPr>
  <dimension ref="A1:G219"/>
  <sheetViews>
    <sheetView workbookViewId="0">
      <selection activeCell="A12" sqref="A12"/>
    </sheetView>
  </sheetViews>
  <sheetFormatPr defaultRowHeight="15" x14ac:dyDescent="0.25"/>
  <cols>
    <col min="1" max="1" width="64.28515625" style="5" bestFit="1" customWidth="1"/>
    <col min="2" max="2" width="16.7109375" style="5" bestFit="1" customWidth="1"/>
    <col min="3" max="3" width="28.28515625" style="5" bestFit="1" customWidth="1"/>
    <col min="4" max="4" width="9.42578125" style="5" customWidth="1"/>
    <col min="5" max="5" width="32" style="5" bestFit="1" customWidth="1"/>
    <col min="6" max="6" width="32.28515625" style="5" bestFit="1" customWidth="1"/>
    <col min="7" max="7" width="38.85546875" style="5" bestFit="1" customWidth="1"/>
    <col min="8" max="16384" width="9.140625" style="5"/>
  </cols>
  <sheetData>
    <row r="1" spans="1:4" s="6" customFormat="1" ht="28.5" x14ac:dyDescent="0.45">
      <c r="A1" s="4" t="s">
        <v>7</v>
      </c>
    </row>
    <row r="2" spans="1:4" ht="16.5" x14ac:dyDescent="0.25">
      <c r="A2" s="8" t="s">
        <v>89</v>
      </c>
      <c r="B2" s="9">
        <f>SUM(F19:F219)</f>
        <v>0</v>
      </c>
    </row>
    <row r="3" spans="1:4" ht="16.5" x14ac:dyDescent="0.25">
      <c r="A3" s="8" t="s">
        <v>90</v>
      </c>
      <c r="B3" s="9">
        <f>SUM(G19:G219)</f>
        <v>0</v>
      </c>
    </row>
    <row r="5" spans="1:4" s="6" customFormat="1" ht="21" x14ac:dyDescent="0.35">
      <c r="A5" s="10" t="s">
        <v>130</v>
      </c>
    </row>
    <row r="6" spans="1:4" s="6" customFormat="1" ht="16.5" x14ac:dyDescent="0.3">
      <c r="A6" s="3" t="s">
        <v>135</v>
      </c>
      <c r="B6" s="3" t="s">
        <v>134</v>
      </c>
      <c r="C6" s="3" t="s">
        <v>2</v>
      </c>
      <c r="D6" s="3" t="s">
        <v>133</v>
      </c>
    </row>
    <row r="7" spans="1:4" s="6" customFormat="1" ht="16.5" x14ac:dyDescent="0.3">
      <c r="A7" s="16" t="s">
        <v>240</v>
      </c>
      <c r="B7" s="16">
        <v>1.5</v>
      </c>
      <c r="C7" s="16" t="s">
        <v>63</v>
      </c>
      <c r="D7" s="16" t="s">
        <v>219</v>
      </c>
    </row>
    <row r="8" spans="1:4" s="6" customFormat="1" ht="16.5" x14ac:dyDescent="0.3">
      <c r="A8" s="16" t="s">
        <v>241</v>
      </c>
      <c r="B8" s="16">
        <v>1</v>
      </c>
      <c r="C8" s="16" t="s">
        <v>63</v>
      </c>
      <c r="D8" s="16" t="s">
        <v>31</v>
      </c>
    </row>
    <row r="9" spans="1:4" s="6" customFormat="1" ht="16.5" x14ac:dyDescent="0.3">
      <c r="A9" s="16" t="s">
        <v>220</v>
      </c>
      <c r="B9" s="16">
        <f>AVERAGE(B7:B8)</f>
        <v>1.25</v>
      </c>
      <c r="C9" s="16" t="s">
        <v>63</v>
      </c>
      <c r="D9" s="16" t="s">
        <v>94</v>
      </c>
    </row>
    <row r="10" spans="1:4" x14ac:dyDescent="0.25">
      <c r="A10" s="8" t="s">
        <v>242</v>
      </c>
      <c r="B10" s="8">
        <v>0.5</v>
      </c>
      <c r="C10" s="8" t="s">
        <v>63</v>
      </c>
      <c r="D10" s="8" t="s">
        <v>71</v>
      </c>
    </row>
    <row r="11" spans="1:4" x14ac:dyDescent="0.25">
      <c r="A11" s="8" t="s">
        <v>72</v>
      </c>
      <c r="B11" s="8">
        <v>2</v>
      </c>
      <c r="C11" s="8" t="s">
        <v>66</v>
      </c>
      <c r="D11" s="8" t="s">
        <v>38</v>
      </c>
    </row>
    <row r="12" spans="1:4" x14ac:dyDescent="0.25">
      <c r="A12" s="8" t="s">
        <v>73</v>
      </c>
      <c r="B12" s="8">
        <v>0.4</v>
      </c>
      <c r="C12" s="8" t="s">
        <v>66</v>
      </c>
      <c r="D12" s="8" t="s">
        <v>38</v>
      </c>
    </row>
    <row r="13" spans="1:4" x14ac:dyDescent="0.25">
      <c r="A13" s="8" t="s">
        <v>105</v>
      </c>
      <c r="B13" s="8">
        <f>B11/2</f>
        <v>1</v>
      </c>
      <c r="C13" s="8" t="s">
        <v>66</v>
      </c>
      <c r="D13" s="8" t="s">
        <v>94</v>
      </c>
    </row>
    <row r="14" spans="1:4" x14ac:dyDescent="0.25">
      <c r="A14" s="8" t="s">
        <v>106</v>
      </c>
      <c r="B14" s="8">
        <f>B12/2</f>
        <v>0.2</v>
      </c>
      <c r="C14" s="8" t="s">
        <v>66</v>
      </c>
      <c r="D14" s="8" t="s">
        <v>94</v>
      </c>
    </row>
    <row r="15" spans="1:4" x14ac:dyDescent="0.25">
      <c r="A15" s="8" t="s">
        <v>107</v>
      </c>
      <c r="B15" s="8">
        <f>SUMIF(Calculator!E15:E215,"Urinal",Calculator!F15:F215)</f>
        <v>0</v>
      </c>
      <c r="C15" s="8" t="s">
        <v>108</v>
      </c>
      <c r="D15" s="8" t="s">
        <v>226</v>
      </c>
    </row>
    <row r="17" spans="1:7" s="6" customFormat="1" ht="21" x14ac:dyDescent="0.35">
      <c r="A17" s="10" t="s">
        <v>131</v>
      </c>
    </row>
    <row r="18" spans="1:7" s="6" customFormat="1" ht="18" x14ac:dyDescent="0.3">
      <c r="A18" s="3" t="s">
        <v>132</v>
      </c>
      <c r="B18" s="3" t="s">
        <v>92</v>
      </c>
      <c r="C18" s="3" t="s">
        <v>93</v>
      </c>
      <c r="D18" s="3" t="s">
        <v>3</v>
      </c>
      <c r="E18" s="3" t="s">
        <v>109</v>
      </c>
      <c r="F18" s="3" t="s">
        <v>137</v>
      </c>
      <c r="G18" s="3" t="s">
        <v>138</v>
      </c>
    </row>
    <row r="19" spans="1:7" x14ac:dyDescent="0.25">
      <c r="A19" s="8">
        <f>Calculator!D15</f>
        <v>1</v>
      </c>
      <c r="B19" s="8" t="str">
        <f>IF(Calculator!G15&gt;0,Calculator!G15,Calculator!H15)</f>
        <v/>
      </c>
      <c r="C19" s="8">
        <f t="shared" ref="C19:C82" si="0">$B$10</f>
        <v>0.5</v>
      </c>
      <c r="D19" s="8">
        <f>IF(Calculator!E15="Urinal",Calculator!F15,0)</f>
        <v>0</v>
      </c>
      <c r="E19" s="8">
        <f t="shared" ref="E19:E82" si="1">IFERROR((((NO_EMP*$B$13)+(NO_VIS*B14))*OP_DAYS)/$B$15,0)</f>
        <v>0</v>
      </c>
      <c r="F19" s="8">
        <f t="shared" ref="F19:F82" si="2">IFERROR(B19*D19*E19/GALPERM3,0)</f>
        <v>0</v>
      </c>
      <c r="G19" s="8">
        <f t="shared" ref="G19:G82" si="3">C19*D19*E19/GALPERM3</f>
        <v>0</v>
      </c>
    </row>
    <row r="20" spans="1:7" x14ac:dyDescent="0.25">
      <c r="A20" s="8" t="str">
        <f>Calculator!D16</f>
        <v/>
      </c>
      <c r="B20" s="8" t="str">
        <f>IF(Calculator!G16&gt;0,Calculator!G16,Calculator!H16)</f>
        <v/>
      </c>
      <c r="C20" s="8">
        <f t="shared" si="0"/>
        <v>0.5</v>
      </c>
      <c r="D20" s="8">
        <f>IF(Calculator!E16="Urinal",Calculator!F16,0)</f>
        <v>0</v>
      </c>
      <c r="E20" s="8">
        <f t="shared" si="1"/>
        <v>0</v>
      </c>
      <c r="F20" s="8">
        <f t="shared" si="2"/>
        <v>0</v>
      </c>
      <c r="G20" s="8">
        <f t="shared" si="3"/>
        <v>0</v>
      </c>
    </row>
    <row r="21" spans="1:7" x14ac:dyDescent="0.25">
      <c r="A21" s="8" t="str">
        <f>Calculator!D17</f>
        <v/>
      </c>
      <c r="B21" s="8" t="str">
        <f>IF(Calculator!G17&gt;0,Calculator!G17,Calculator!H17)</f>
        <v/>
      </c>
      <c r="C21" s="8">
        <f t="shared" si="0"/>
        <v>0.5</v>
      </c>
      <c r="D21" s="8">
        <f>IF(Calculator!E17="Urinal",Calculator!F17,0)</f>
        <v>0</v>
      </c>
      <c r="E21" s="8">
        <f t="shared" si="1"/>
        <v>0</v>
      </c>
      <c r="F21" s="8">
        <f t="shared" si="2"/>
        <v>0</v>
      </c>
      <c r="G21" s="8">
        <f t="shared" si="3"/>
        <v>0</v>
      </c>
    </row>
    <row r="22" spans="1:7" x14ac:dyDescent="0.25">
      <c r="A22" s="8" t="str">
        <f>Calculator!D18</f>
        <v/>
      </c>
      <c r="B22" s="8" t="str">
        <f>IF(Calculator!G18&gt;0,Calculator!G18,Calculator!H18)</f>
        <v/>
      </c>
      <c r="C22" s="8">
        <f t="shared" si="0"/>
        <v>0.5</v>
      </c>
      <c r="D22" s="8">
        <f>IF(Calculator!E18="Urinal",Calculator!F18,0)</f>
        <v>0</v>
      </c>
      <c r="E22" s="8">
        <f>IFERROR((((NO_EMP*$B$13)+(NO_VIS*A17))*OP_DAYS)/$B$15,0)</f>
        <v>0</v>
      </c>
      <c r="F22" s="8">
        <f t="shared" si="2"/>
        <v>0</v>
      </c>
      <c r="G22" s="8">
        <f t="shared" si="3"/>
        <v>0</v>
      </c>
    </row>
    <row r="23" spans="1:7" x14ac:dyDescent="0.25">
      <c r="A23" s="8" t="str">
        <f>Calculator!D19</f>
        <v/>
      </c>
      <c r="B23" s="8" t="str">
        <f>IF(Calculator!G19&gt;0,Calculator!G19,Calculator!H19)</f>
        <v/>
      </c>
      <c r="C23" s="8">
        <f t="shared" si="0"/>
        <v>0.5</v>
      </c>
      <c r="D23" s="8">
        <f>IF(Calculator!E19="Urinal",Calculator!F19,0)</f>
        <v>0</v>
      </c>
      <c r="E23" s="8">
        <f t="shared" si="1"/>
        <v>0</v>
      </c>
      <c r="F23" s="8">
        <f t="shared" si="2"/>
        <v>0</v>
      </c>
      <c r="G23" s="8">
        <f t="shared" si="3"/>
        <v>0</v>
      </c>
    </row>
    <row r="24" spans="1:7" x14ac:dyDescent="0.25">
      <c r="A24" s="8" t="str">
        <f>Calculator!D20</f>
        <v/>
      </c>
      <c r="B24" s="8" t="str">
        <f>IF(Calculator!G20&gt;0,Calculator!G20,Calculator!H20)</f>
        <v/>
      </c>
      <c r="C24" s="8">
        <f t="shared" si="0"/>
        <v>0.5</v>
      </c>
      <c r="D24" s="8">
        <f>IF(Calculator!E20="Urinal",Calculator!F20,0)</f>
        <v>0</v>
      </c>
      <c r="E24" s="8">
        <f t="shared" si="1"/>
        <v>0</v>
      </c>
      <c r="F24" s="8">
        <f t="shared" si="2"/>
        <v>0</v>
      </c>
      <c r="G24" s="8">
        <f t="shared" si="3"/>
        <v>0</v>
      </c>
    </row>
    <row r="25" spans="1:7" x14ac:dyDescent="0.25">
      <c r="A25" s="8" t="str">
        <f>Calculator!D21</f>
        <v/>
      </c>
      <c r="B25" s="8" t="str">
        <f>IF(Calculator!G21&gt;0,Calculator!G21,Calculator!H21)</f>
        <v/>
      </c>
      <c r="C25" s="8">
        <f t="shared" si="0"/>
        <v>0.5</v>
      </c>
      <c r="D25" s="8">
        <f>IF(Calculator!E21="Urinal",Calculator!F21,0)</f>
        <v>0</v>
      </c>
      <c r="E25" s="8">
        <f t="shared" si="1"/>
        <v>0</v>
      </c>
      <c r="F25" s="8">
        <f t="shared" si="2"/>
        <v>0</v>
      </c>
      <c r="G25" s="8">
        <f t="shared" si="3"/>
        <v>0</v>
      </c>
    </row>
    <row r="26" spans="1:7" x14ac:dyDescent="0.25">
      <c r="A26" s="8" t="str">
        <f>Calculator!D22</f>
        <v/>
      </c>
      <c r="B26" s="8" t="str">
        <f>IF(Calculator!G22&gt;0,Calculator!G22,Calculator!H22)</f>
        <v/>
      </c>
      <c r="C26" s="8">
        <f t="shared" si="0"/>
        <v>0.5</v>
      </c>
      <c r="D26" s="8">
        <f>IF(Calculator!E22="Urinal",Calculator!F22,0)</f>
        <v>0</v>
      </c>
      <c r="E26" s="8">
        <f t="shared" si="1"/>
        <v>0</v>
      </c>
      <c r="F26" s="8">
        <f t="shared" si="2"/>
        <v>0</v>
      </c>
      <c r="G26" s="8">
        <f t="shared" si="3"/>
        <v>0</v>
      </c>
    </row>
    <row r="27" spans="1:7" x14ac:dyDescent="0.25">
      <c r="A27" s="8" t="str">
        <f>Calculator!D23</f>
        <v/>
      </c>
      <c r="B27" s="8" t="str">
        <f>IF(Calculator!G23&gt;0,Calculator!G23,Calculator!H23)</f>
        <v/>
      </c>
      <c r="C27" s="8">
        <f t="shared" si="0"/>
        <v>0.5</v>
      </c>
      <c r="D27" s="8">
        <f>IF(Calculator!E23="Urinal",Calculator!F23,0)</f>
        <v>0</v>
      </c>
      <c r="E27" s="8">
        <f t="shared" si="1"/>
        <v>0</v>
      </c>
      <c r="F27" s="8">
        <f t="shared" si="2"/>
        <v>0</v>
      </c>
      <c r="G27" s="8">
        <f t="shared" si="3"/>
        <v>0</v>
      </c>
    </row>
    <row r="28" spans="1:7" x14ac:dyDescent="0.25">
      <c r="A28" s="8" t="str">
        <f>Calculator!D24</f>
        <v/>
      </c>
      <c r="B28" s="8" t="str">
        <f>IF(Calculator!G24&gt;0,Calculator!G24,Calculator!H24)</f>
        <v/>
      </c>
      <c r="C28" s="8">
        <f t="shared" si="0"/>
        <v>0.5</v>
      </c>
      <c r="D28" s="8">
        <f>IF(Calculator!E24="Urinal",Calculator!F24,0)</f>
        <v>0</v>
      </c>
      <c r="E28" s="8">
        <f t="shared" si="1"/>
        <v>0</v>
      </c>
      <c r="F28" s="8">
        <f t="shared" si="2"/>
        <v>0</v>
      </c>
      <c r="G28" s="8">
        <f t="shared" si="3"/>
        <v>0</v>
      </c>
    </row>
    <row r="29" spans="1:7" x14ac:dyDescent="0.25">
      <c r="A29" s="8" t="str">
        <f>Calculator!D25</f>
        <v/>
      </c>
      <c r="B29" s="8" t="str">
        <f>IF(Calculator!G25&gt;0,Calculator!G25,Calculator!H25)</f>
        <v/>
      </c>
      <c r="C29" s="8">
        <f t="shared" si="0"/>
        <v>0.5</v>
      </c>
      <c r="D29" s="8">
        <f>IF(Calculator!E25="Urinal",Calculator!F25,0)</f>
        <v>0</v>
      </c>
      <c r="E29" s="8">
        <f t="shared" si="1"/>
        <v>0</v>
      </c>
      <c r="F29" s="8">
        <f t="shared" si="2"/>
        <v>0</v>
      </c>
      <c r="G29" s="8">
        <f t="shared" si="3"/>
        <v>0</v>
      </c>
    </row>
    <row r="30" spans="1:7" x14ac:dyDescent="0.25">
      <c r="A30" s="8" t="str">
        <f>Calculator!D26</f>
        <v/>
      </c>
      <c r="B30" s="8" t="str">
        <f>IF(Calculator!G26&gt;0,Calculator!G26,Calculator!H26)</f>
        <v/>
      </c>
      <c r="C30" s="8">
        <f t="shared" si="0"/>
        <v>0.5</v>
      </c>
      <c r="D30" s="8">
        <f>IF(Calculator!E26="Urinal",Calculator!F26,0)</f>
        <v>0</v>
      </c>
      <c r="E30" s="8">
        <f t="shared" si="1"/>
        <v>0</v>
      </c>
      <c r="F30" s="8">
        <f t="shared" si="2"/>
        <v>0</v>
      </c>
      <c r="G30" s="8">
        <f t="shared" si="3"/>
        <v>0</v>
      </c>
    </row>
    <row r="31" spans="1:7" x14ac:dyDescent="0.25">
      <c r="A31" s="8" t="str">
        <f>Calculator!D27</f>
        <v/>
      </c>
      <c r="B31" s="8" t="str">
        <f>IF(Calculator!G27&gt;0,Calculator!G27,Calculator!H27)</f>
        <v/>
      </c>
      <c r="C31" s="8">
        <f t="shared" si="0"/>
        <v>0.5</v>
      </c>
      <c r="D31" s="8">
        <f>IF(Calculator!E27="Urinal",Calculator!F27,0)</f>
        <v>0</v>
      </c>
      <c r="E31" s="8">
        <f t="shared" si="1"/>
        <v>0</v>
      </c>
      <c r="F31" s="8">
        <f t="shared" si="2"/>
        <v>0</v>
      </c>
      <c r="G31" s="8">
        <f t="shared" si="3"/>
        <v>0</v>
      </c>
    </row>
    <row r="32" spans="1:7" x14ac:dyDescent="0.25">
      <c r="A32" s="8" t="str">
        <f>Calculator!D28</f>
        <v/>
      </c>
      <c r="B32" s="8" t="str">
        <f>IF(Calculator!G28&gt;0,Calculator!G28,Calculator!H28)</f>
        <v/>
      </c>
      <c r="C32" s="8">
        <f t="shared" si="0"/>
        <v>0.5</v>
      </c>
      <c r="D32" s="8">
        <f>IF(Calculator!E28="Urinal",Calculator!F28,0)</f>
        <v>0</v>
      </c>
      <c r="E32" s="8">
        <f t="shared" si="1"/>
        <v>0</v>
      </c>
      <c r="F32" s="8">
        <f t="shared" si="2"/>
        <v>0</v>
      </c>
      <c r="G32" s="8">
        <f t="shared" si="3"/>
        <v>0</v>
      </c>
    </row>
    <row r="33" spans="1:7" x14ac:dyDescent="0.25">
      <c r="A33" s="8" t="str">
        <f>Calculator!D29</f>
        <v/>
      </c>
      <c r="B33" s="8" t="str">
        <f>IF(Calculator!G29&gt;0,Calculator!G29,Calculator!H29)</f>
        <v/>
      </c>
      <c r="C33" s="8">
        <f t="shared" si="0"/>
        <v>0.5</v>
      </c>
      <c r="D33" s="8">
        <f>IF(Calculator!E29="Urinal",Calculator!F29,0)</f>
        <v>0</v>
      </c>
      <c r="E33" s="8">
        <f t="shared" si="1"/>
        <v>0</v>
      </c>
      <c r="F33" s="8">
        <f t="shared" si="2"/>
        <v>0</v>
      </c>
      <c r="G33" s="8">
        <f t="shared" si="3"/>
        <v>0</v>
      </c>
    </row>
    <row r="34" spans="1:7" x14ac:dyDescent="0.25">
      <c r="A34" s="8" t="str">
        <f>Calculator!D30</f>
        <v/>
      </c>
      <c r="B34" s="8" t="str">
        <f>IF(Calculator!G30&gt;0,Calculator!G30,Calculator!H30)</f>
        <v/>
      </c>
      <c r="C34" s="8">
        <f t="shared" si="0"/>
        <v>0.5</v>
      </c>
      <c r="D34" s="8">
        <f>IF(Calculator!E30="Urinal",Calculator!F30,0)</f>
        <v>0</v>
      </c>
      <c r="E34" s="8">
        <f t="shared" si="1"/>
        <v>0</v>
      </c>
      <c r="F34" s="8">
        <f t="shared" si="2"/>
        <v>0</v>
      </c>
      <c r="G34" s="8">
        <f t="shared" si="3"/>
        <v>0</v>
      </c>
    </row>
    <row r="35" spans="1:7" x14ac:dyDescent="0.25">
      <c r="A35" s="8" t="str">
        <f>Calculator!D31</f>
        <v/>
      </c>
      <c r="B35" s="8" t="str">
        <f>IF(Calculator!G31&gt;0,Calculator!G31,Calculator!H31)</f>
        <v/>
      </c>
      <c r="C35" s="8">
        <f t="shared" si="0"/>
        <v>0.5</v>
      </c>
      <c r="D35" s="8">
        <f>IF(Calculator!E31="Urinal",Calculator!F31,0)</f>
        <v>0</v>
      </c>
      <c r="E35" s="8">
        <f t="shared" si="1"/>
        <v>0</v>
      </c>
      <c r="F35" s="8">
        <f t="shared" si="2"/>
        <v>0</v>
      </c>
      <c r="G35" s="8">
        <f t="shared" si="3"/>
        <v>0</v>
      </c>
    </row>
    <row r="36" spans="1:7" x14ac:dyDescent="0.25">
      <c r="A36" s="8" t="str">
        <f>Calculator!D32</f>
        <v/>
      </c>
      <c r="B36" s="8" t="str">
        <f>IF(Calculator!G32&gt;0,Calculator!G32,Calculator!H32)</f>
        <v/>
      </c>
      <c r="C36" s="8">
        <f t="shared" si="0"/>
        <v>0.5</v>
      </c>
      <c r="D36" s="8">
        <f>IF(Calculator!E32="Urinal",Calculator!F32,0)</f>
        <v>0</v>
      </c>
      <c r="E36" s="8">
        <f t="shared" si="1"/>
        <v>0</v>
      </c>
      <c r="F36" s="8">
        <f t="shared" si="2"/>
        <v>0</v>
      </c>
      <c r="G36" s="8">
        <f t="shared" si="3"/>
        <v>0</v>
      </c>
    </row>
    <row r="37" spans="1:7" x14ac:dyDescent="0.25">
      <c r="A37" s="8" t="str">
        <f>Calculator!D33</f>
        <v/>
      </c>
      <c r="B37" s="8" t="str">
        <f>IF(Calculator!G33&gt;0,Calculator!G33,Calculator!H33)</f>
        <v/>
      </c>
      <c r="C37" s="8">
        <f t="shared" si="0"/>
        <v>0.5</v>
      </c>
      <c r="D37" s="8">
        <f>IF(Calculator!E33="Urinal",Calculator!F33,0)</f>
        <v>0</v>
      </c>
      <c r="E37" s="8">
        <f t="shared" si="1"/>
        <v>0</v>
      </c>
      <c r="F37" s="8">
        <f t="shared" si="2"/>
        <v>0</v>
      </c>
      <c r="G37" s="8">
        <f t="shared" si="3"/>
        <v>0</v>
      </c>
    </row>
    <row r="38" spans="1:7" x14ac:dyDescent="0.25">
      <c r="A38" s="8" t="str">
        <f>Calculator!D34</f>
        <v/>
      </c>
      <c r="B38" s="8" t="str">
        <f>IF(Calculator!G34&gt;0,Calculator!G34,Calculator!H34)</f>
        <v/>
      </c>
      <c r="C38" s="8">
        <f t="shared" si="0"/>
        <v>0.5</v>
      </c>
      <c r="D38" s="8">
        <f>IF(Calculator!E34="Urinal",Calculator!F34,0)</f>
        <v>0</v>
      </c>
      <c r="E38" s="8">
        <f t="shared" si="1"/>
        <v>0</v>
      </c>
      <c r="F38" s="8">
        <f t="shared" si="2"/>
        <v>0</v>
      </c>
      <c r="G38" s="8">
        <f t="shared" si="3"/>
        <v>0</v>
      </c>
    </row>
    <row r="39" spans="1:7" x14ac:dyDescent="0.25">
      <c r="A39" s="8" t="str">
        <f>Calculator!D35</f>
        <v/>
      </c>
      <c r="B39" s="8" t="str">
        <f>IF(Calculator!G35&gt;0,Calculator!G35,Calculator!H35)</f>
        <v/>
      </c>
      <c r="C39" s="8">
        <f t="shared" si="0"/>
        <v>0.5</v>
      </c>
      <c r="D39" s="8">
        <f>IF(Calculator!E35="Urinal",Calculator!F35,0)</f>
        <v>0</v>
      </c>
      <c r="E39" s="8">
        <f t="shared" si="1"/>
        <v>0</v>
      </c>
      <c r="F39" s="8">
        <f t="shared" si="2"/>
        <v>0</v>
      </c>
      <c r="G39" s="8">
        <f t="shared" si="3"/>
        <v>0</v>
      </c>
    </row>
    <row r="40" spans="1:7" x14ac:dyDescent="0.25">
      <c r="A40" s="8" t="str">
        <f>Calculator!D36</f>
        <v/>
      </c>
      <c r="B40" s="8" t="str">
        <f>IF(Calculator!G36&gt;0,Calculator!G36,Calculator!H36)</f>
        <v/>
      </c>
      <c r="C40" s="8">
        <f t="shared" si="0"/>
        <v>0.5</v>
      </c>
      <c r="D40" s="8">
        <f>IF(Calculator!E36="Urinal",Calculator!F36,0)</f>
        <v>0</v>
      </c>
      <c r="E40" s="8">
        <f t="shared" si="1"/>
        <v>0</v>
      </c>
      <c r="F40" s="8">
        <f t="shared" si="2"/>
        <v>0</v>
      </c>
      <c r="G40" s="8">
        <f t="shared" si="3"/>
        <v>0</v>
      </c>
    </row>
    <row r="41" spans="1:7" x14ac:dyDescent="0.25">
      <c r="A41" s="8" t="str">
        <f>Calculator!D37</f>
        <v/>
      </c>
      <c r="B41" s="8" t="str">
        <f>IF(Calculator!G37&gt;0,Calculator!G37,Calculator!H37)</f>
        <v/>
      </c>
      <c r="C41" s="8">
        <f t="shared" si="0"/>
        <v>0.5</v>
      </c>
      <c r="D41" s="8">
        <f>IF(Calculator!E37="Urinal",Calculator!F37,0)</f>
        <v>0</v>
      </c>
      <c r="E41" s="8">
        <f t="shared" si="1"/>
        <v>0</v>
      </c>
      <c r="F41" s="8">
        <f t="shared" si="2"/>
        <v>0</v>
      </c>
      <c r="G41" s="8">
        <f t="shared" si="3"/>
        <v>0</v>
      </c>
    </row>
    <row r="42" spans="1:7" x14ac:dyDescent="0.25">
      <c r="A42" s="8" t="str">
        <f>Calculator!D38</f>
        <v/>
      </c>
      <c r="B42" s="8" t="str">
        <f>IF(Calculator!G38&gt;0,Calculator!G38,Calculator!H38)</f>
        <v/>
      </c>
      <c r="C42" s="8">
        <f t="shared" si="0"/>
        <v>0.5</v>
      </c>
      <c r="D42" s="8">
        <f>IF(Calculator!E38="Urinal",Calculator!F38,0)</f>
        <v>0</v>
      </c>
      <c r="E42" s="8">
        <f t="shared" si="1"/>
        <v>0</v>
      </c>
      <c r="F42" s="8">
        <f t="shared" si="2"/>
        <v>0</v>
      </c>
      <c r="G42" s="8">
        <f t="shared" si="3"/>
        <v>0</v>
      </c>
    </row>
    <row r="43" spans="1:7" x14ac:dyDescent="0.25">
      <c r="A43" s="8" t="str">
        <f>Calculator!D39</f>
        <v/>
      </c>
      <c r="B43" s="8" t="str">
        <f>IF(Calculator!G39&gt;0,Calculator!G39,Calculator!H39)</f>
        <v/>
      </c>
      <c r="C43" s="8">
        <f t="shared" si="0"/>
        <v>0.5</v>
      </c>
      <c r="D43" s="8">
        <f>IF(Calculator!E39="Urinal",Calculator!F39,0)</f>
        <v>0</v>
      </c>
      <c r="E43" s="8">
        <f t="shared" si="1"/>
        <v>0</v>
      </c>
      <c r="F43" s="8">
        <f t="shared" si="2"/>
        <v>0</v>
      </c>
      <c r="G43" s="8">
        <f t="shared" si="3"/>
        <v>0</v>
      </c>
    </row>
    <row r="44" spans="1:7" x14ac:dyDescent="0.25">
      <c r="A44" s="8" t="str">
        <f>Calculator!D40</f>
        <v/>
      </c>
      <c r="B44" s="8" t="str">
        <f>IF(Calculator!G40&gt;0,Calculator!G40,Calculator!H40)</f>
        <v/>
      </c>
      <c r="C44" s="8">
        <f t="shared" si="0"/>
        <v>0.5</v>
      </c>
      <c r="D44" s="8">
        <f>IF(Calculator!E40="Urinal",Calculator!F40,0)</f>
        <v>0</v>
      </c>
      <c r="E44" s="8">
        <f t="shared" si="1"/>
        <v>0</v>
      </c>
      <c r="F44" s="8">
        <f t="shared" si="2"/>
        <v>0</v>
      </c>
      <c r="G44" s="8">
        <f t="shared" si="3"/>
        <v>0</v>
      </c>
    </row>
    <row r="45" spans="1:7" x14ac:dyDescent="0.25">
      <c r="A45" s="8" t="str">
        <f>Calculator!D41</f>
        <v/>
      </c>
      <c r="B45" s="8" t="str">
        <f>IF(Calculator!G41&gt;0,Calculator!G41,Calculator!H41)</f>
        <v/>
      </c>
      <c r="C45" s="8">
        <f t="shared" si="0"/>
        <v>0.5</v>
      </c>
      <c r="D45" s="8">
        <f>IF(Calculator!E41="Urinal",Calculator!F41,0)</f>
        <v>0</v>
      </c>
      <c r="E45" s="8">
        <f t="shared" si="1"/>
        <v>0</v>
      </c>
      <c r="F45" s="8">
        <f t="shared" si="2"/>
        <v>0</v>
      </c>
      <c r="G45" s="8">
        <f t="shared" si="3"/>
        <v>0</v>
      </c>
    </row>
    <row r="46" spans="1:7" x14ac:dyDescent="0.25">
      <c r="A46" s="8" t="str">
        <f>Calculator!D42</f>
        <v/>
      </c>
      <c r="B46" s="8" t="str">
        <f>IF(Calculator!G42&gt;0,Calculator!G42,Calculator!H42)</f>
        <v/>
      </c>
      <c r="C46" s="8">
        <f t="shared" si="0"/>
        <v>0.5</v>
      </c>
      <c r="D46" s="8">
        <f>IF(Calculator!E42="Urinal",Calculator!F42,0)</f>
        <v>0</v>
      </c>
      <c r="E46" s="8">
        <f t="shared" si="1"/>
        <v>0</v>
      </c>
      <c r="F46" s="8">
        <f t="shared" si="2"/>
        <v>0</v>
      </c>
      <c r="G46" s="8">
        <f t="shared" si="3"/>
        <v>0</v>
      </c>
    </row>
    <row r="47" spans="1:7" x14ac:dyDescent="0.25">
      <c r="A47" s="8" t="str">
        <f>Calculator!D43</f>
        <v/>
      </c>
      <c r="B47" s="8" t="str">
        <f>IF(Calculator!G43&gt;0,Calculator!G43,Calculator!H43)</f>
        <v/>
      </c>
      <c r="C47" s="8">
        <f t="shared" si="0"/>
        <v>0.5</v>
      </c>
      <c r="D47" s="8">
        <f>IF(Calculator!E43="Urinal",Calculator!F43,0)</f>
        <v>0</v>
      </c>
      <c r="E47" s="8">
        <f t="shared" si="1"/>
        <v>0</v>
      </c>
      <c r="F47" s="8">
        <f t="shared" si="2"/>
        <v>0</v>
      </c>
      <c r="G47" s="8">
        <f t="shared" si="3"/>
        <v>0</v>
      </c>
    </row>
    <row r="48" spans="1:7" x14ac:dyDescent="0.25">
      <c r="A48" s="8" t="str">
        <f>Calculator!D44</f>
        <v/>
      </c>
      <c r="B48" s="8" t="str">
        <f>IF(Calculator!G44&gt;0,Calculator!G44,Calculator!H44)</f>
        <v/>
      </c>
      <c r="C48" s="8">
        <f t="shared" si="0"/>
        <v>0.5</v>
      </c>
      <c r="D48" s="8">
        <f>IF(Calculator!E44="Urinal",Calculator!F44,0)</f>
        <v>0</v>
      </c>
      <c r="E48" s="8">
        <f t="shared" si="1"/>
        <v>0</v>
      </c>
      <c r="F48" s="8">
        <f t="shared" si="2"/>
        <v>0</v>
      </c>
      <c r="G48" s="8">
        <f t="shared" si="3"/>
        <v>0</v>
      </c>
    </row>
    <row r="49" spans="1:7" x14ac:dyDescent="0.25">
      <c r="A49" s="8" t="str">
        <f>Calculator!D45</f>
        <v/>
      </c>
      <c r="B49" s="8" t="str">
        <f>IF(Calculator!G45&gt;0,Calculator!G45,Calculator!H45)</f>
        <v/>
      </c>
      <c r="C49" s="8">
        <f t="shared" si="0"/>
        <v>0.5</v>
      </c>
      <c r="D49" s="8">
        <f>IF(Calculator!E45="Urinal",Calculator!F45,0)</f>
        <v>0</v>
      </c>
      <c r="E49" s="8">
        <f t="shared" si="1"/>
        <v>0</v>
      </c>
      <c r="F49" s="8">
        <f t="shared" si="2"/>
        <v>0</v>
      </c>
      <c r="G49" s="8">
        <f t="shared" si="3"/>
        <v>0</v>
      </c>
    </row>
    <row r="50" spans="1:7" x14ac:dyDescent="0.25">
      <c r="A50" s="8" t="str">
        <f>Calculator!D46</f>
        <v/>
      </c>
      <c r="B50" s="8" t="str">
        <f>IF(Calculator!G46&gt;0,Calculator!G46,Calculator!H46)</f>
        <v/>
      </c>
      <c r="C50" s="8">
        <f t="shared" si="0"/>
        <v>0.5</v>
      </c>
      <c r="D50" s="8">
        <f>IF(Calculator!E46="Urinal",Calculator!F46,0)</f>
        <v>0</v>
      </c>
      <c r="E50" s="8">
        <f t="shared" si="1"/>
        <v>0</v>
      </c>
      <c r="F50" s="8">
        <f t="shared" si="2"/>
        <v>0</v>
      </c>
      <c r="G50" s="8">
        <f t="shared" si="3"/>
        <v>0</v>
      </c>
    </row>
    <row r="51" spans="1:7" x14ac:dyDescent="0.25">
      <c r="A51" s="8" t="str">
        <f>Calculator!D47</f>
        <v/>
      </c>
      <c r="B51" s="8" t="str">
        <f>IF(Calculator!G47&gt;0,Calculator!G47,Calculator!H47)</f>
        <v/>
      </c>
      <c r="C51" s="8">
        <f t="shared" si="0"/>
        <v>0.5</v>
      </c>
      <c r="D51" s="8">
        <f>IF(Calculator!E47="Urinal",Calculator!F47,0)</f>
        <v>0</v>
      </c>
      <c r="E51" s="8">
        <f t="shared" si="1"/>
        <v>0</v>
      </c>
      <c r="F51" s="8">
        <f t="shared" si="2"/>
        <v>0</v>
      </c>
      <c r="G51" s="8">
        <f t="shared" si="3"/>
        <v>0</v>
      </c>
    </row>
    <row r="52" spans="1:7" x14ac:dyDescent="0.25">
      <c r="A52" s="8" t="str">
        <f>Calculator!D48</f>
        <v/>
      </c>
      <c r="B52" s="8" t="str">
        <f>IF(Calculator!G48&gt;0,Calculator!G48,Calculator!H48)</f>
        <v/>
      </c>
      <c r="C52" s="8">
        <f t="shared" si="0"/>
        <v>0.5</v>
      </c>
      <c r="D52" s="8">
        <f>IF(Calculator!E48="Urinal",Calculator!F48,0)</f>
        <v>0</v>
      </c>
      <c r="E52" s="8">
        <f t="shared" si="1"/>
        <v>0</v>
      </c>
      <c r="F52" s="8">
        <f t="shared" si="2"/>
        <v>0</v>
      </c>
      <c r="G52" s="8">
        <f t="shared" si="3"/>
        <v>0</v>
      </c>
    </row>
    <row r="53" spans="1:7" x14ac:dyDescent="0.25">
      <c r="A53" s="8" t="str">
        <f>Calculator!D49</f>
        <v/>
      </c>
      <c r="B53" s="8" t="str">
        <f>IF(Calculator!G49&gt;0,Calculator!G49,Calculator!H49)</f>
        <v/>
      </c>
      <c r="C53" s="8">
        <f t="shared" si="0"/>
        <v>0.5</v>
      </c>
      <c r="D53" s="8">
        <f>IF(Calculator!E49="Urinal",Calculator!F49,0)</f>
        <v>0</v>
      </c>
      <c r="E53" s="8">
        <f t="shared" si="1"/>
        <v>0</v>
      </c>
      <c r="F53" s="8">
        <f t="shared" si="2"/>
        <v>0</v>
      </c>
      <c r="G53" s="8">
        <f t="shared" si="3"/>
        <v>0</v>
      </c>
    </row>
    <row r="54" spans="1:7" x14ac:dyDescent="0.25">
      <c r="A54" s="8" t="str">
        <f>Calculator!D50</f>
        <v/>
      </c>
      <c r="B54" s="8" t="str">
        <f>IF(Calculator!G50&gt;0,Calculator!G50,Calculator!H50)</f>
        <v/>
      </c>
      <c r="C54" s="8">
        <f t="shared" si="0"/>
        <v>0.5</v>
      </c>
      <c r="D54" s="8">
        <f>IF(Calculator!E50="Urinal",Calculator!F50,0)</f>
        <v>0</v>
      </c>
      <c r="E54" s="8">
        <f t="shared" si="1"/>
        <v>0</v>
      </c>
      <c r="F54" s="8">
        <f t="shared" si="2"/>
        <v>0</v>
      </c>
      <c r="G54" s="8">
        <f t="shared" si="3"/>
        <v>0</v>
      </c>
    </row>
    <row r="55" spans="1:7" x14ac:dyDescent="0.25">
      <c r="A55" s="8" t="str">
        <f>Calculator!D51</f>
        <v/>
      </c>
      <c r="B55" s="8" t="str">
        <f>IF(Calculator!G51&gt;0,Calculator!G51,Calculator!H51)</f>
        <v/>
      </c>
      <c r="C55" s="8">
        <f t="shared" si="0"/>
        <v>0.5</v>
      </c>
      <c r="D55" s="8">
        <f>IF(Calculator!E51="Urinal",Calculator!F51,0)</f>
        <v>0</v>
      </c>
      <c r="E55" s="8">
        <f t="shared" si="1"/>
        <v>0</v>
      </c>
      <c r="F55" s="8">
        <f t="shared" si="2"/>
        <v>0</v>
      </c>
      <c r="G55" s="8">
        <f t="shared" si="3"/>
        <v>0</v>
      </c>
    </row>
    <row r="56" spans="1:7" x14ac:dyDescent="0.25">
      <c r="A56" s="8" t="str">
        <f>Calculator!D52</f>
        <v/>
      </c>
      <c r="B56" s="8" t="str">
        <f>IF(Calculator!G52&gt;0,Calculator!G52,Calculator!H52)</f>
        <v/>
      </c>
      <c r="C56" s="8">
        <f t="shared" si="0"/>
        <v>0.5</v>
      </c>
      <c r="D56" s="8">
        <f>IF(Calculator!E52="Urinal",Calculator!F52,0)</f>
        <v>0</v>
      </c>
      <c r="E56" s="8">
        <f t="shared" si="1"/>
        <v>0</v>
      </c>
      <c r="F56" s="8">
        <f t="shared" si="2"/>
        <v>0</v>
      </c>
      <c r="G56" s="8">
        <f t="shared" si="3"/>
        <v>0</v>
      </c>
    </row>
    <row r="57" spans="1:7" x14ac:dyDescent="0.25">
      <c r="A57" s="8" t="str">
        <f>Calculator!D53</f>
        <v/>
      </c>
      <c r="B57" s="8" t="str">
        <f>IF(Calculator!G53&gt;0,Calculator!G53,Calculator!H53)</f>
        <v/>
      </c>
      <c r="C57" s="8">
        <f t="shared" si="0"/>
        <v>0.5</v>
      </c>
      <c r="D57" s="8">
        <f>IF(Calculator!E53="Urinal",Calculator!F53,0)</f>
        <v>0</v>
      </c>
      <c r="E57" s="8">
        <f t="shared" si="1"/>
        <v>0</v>
      </c>
      <c r="F57" s="8">
        <f t="shared" si="2"/>
        <v>0</v>
      </c>
      <c r="G57" s="8">
        <f t="shared" si="3"/>
        <v>0</v>
      </c>
    </row>
    <row r="58" spans="1:7" x14ac:dyDescent="0.25">
      <c r="A58" s="8" t="str">
        <f>Calculator!D54</f>
        <v/>
      </c>
      <c r="B58" s="8" t="str">
        <f>IF(Calculator!G54&gt;0,Calculator!G54,Calculator!H54)</f>
        <v/>
      </c>
      <c r="C58" s="8">
        <f t="shared" si="0"/>
        <v>0.5</v>
      </c>
      <c r="D58" s="8">
        <f>IF(Calculator!E54="Urinal",Calculator!F54,0)</f>
        <v>0</v>
      </c>
      <c r="E58" s="8">
        <f t="shared" si="1"/>
        <v>0</v>
      </c>
      <c r="F58" s="8">
        <f t="shared" si="2"/>
        <v>0</v>
      </c>
      <c r="G58" s="8">
        <f t="shared" si="3"/>
        <v>0</v>
      </c>
    </row>
    <row r="59" spans="1:7" x14ac:dyDescent="0.25">
      <c r="A59" s="8" t="str">
        <f>Calculator!D55</f>
        <v/>
      </c>
      <c r="B59" s="8" t="str">
        <f>IF(Calculator!G55&gt;0,Calculator!G55,Calculator!H55)</f>
        <v/>
      </c>
      <c r="C59" s="8">
        <f t="shared" si="0"/>
        <v>0.5</v>
      </c>
      <c r="D59" s="8">
        <f>IF(Calculator!E55="Urinal",Calculator!F55,0)</f>
        <v>0</v>
      </c>
      <c r="E59" s="8">
        <f t="shared" si="1"/>
        <v>0</v>
      </c>
      <c r="F59" s="8">
        <f t="shared" si="2"/>
        <v>0</v>
      </c>
      <c r="G59" s="8">
        <f t="shared" si="3"/>
        <v>0</v>
      </c>
    </row>
    <row r="60" spans="1:7" x14ac:dyDescent="0.25">
      <c r="A60" s="8" t="str">
        <f>Calculator!D56</f>
        <v/>
      </c>
      <c r="B60" s="8" t="str">
        <f>IF(Calculator!G56&gt;0,Calculator!G56,Calculator!H56)</f>
        <v/>
      </c>
      <c r="C60" s="8">
        <f t="shared" si="0"/>
        <v>0.5</v>
      </c>
      <c r="D60" s="8">
        <f>IF(Calculator!E56="Urinal",Calculator!F56,0)</f>
        <v>0</v>
      </c>
      <c r="E60" s="8">
        <f t="shared" si="1"/>
        <v>0</v>
      </c>
      <c r="F60" s="8">
        <f t="shared" si="2"/>
        <v>0</v>
      </c>
      <c r="G60" s="8">
        <f t="shared" si="3"/>
        <v>0</v>
      </c>
    </row>
    <row r="61" spans="1:7" x14ac:dyDescent="0.25">
      <c r="A61" s="8" t="str">
        <f>Calculator!D57</f>
        <v/>
      </c>
      <c r="B61" s="8" t="str">
        <f>IF(Calculator!G57&gt;0,Calculator!G57,Calculator!H57)</f>
        <v/>
      </c>
      <c r="C61" s="8">
        <f t="shared" si="0"/>
        <v>0.5</v>
      </c>
      <c r="D61" s="8">
        <f>IF(Calculator!E57="Urinal",Calculator!F57,0)</f>
        <v>0</v>
      </c>
      <c r="E61" s="8">
        <f t="shared" si="1"/>
        <v>0</v>
      </c>
      <c r="F61" s="8">
        <f t="shared" si="2"/>
        <v>0</v>
      </c>
      <c r="G61" s="8">
        <f t="shared" si="3"/>
        <v>0</v>
      </c>
    </row>
    <row r="62" spans="1:7" x14ac:dyDescent="0.25">
      <c r="A62" s="8" t="str">
        <f>Calculator!D58</f>
        <v/>
      </c>
      <c r="B62" s="8" t="str">
        <f>IF(Calculator!G58&gt;0,Calculator!G58,Calculator!H58)</f>
        <v/>
      </c>
      <c r="C62" s="8">
        <f t="shared" si="0"/>
        <v>0.5</v>
      </c>
      <c r="D62" s="8">
        <f>IF(Calculator!E58="Urinal",Calculator!F58,0)</f>
        <v>0</v>
      </c>
      <c r="E62" s="8">
        <f t="shared" si="1"/>
        <v>0</v>
      </c>
      <c r="F62" s="8">
        <f t="shared" si="2"/>
        <v>0</v>
      </c>
      <c r="G62" s="8">
        <f t="shared" si="3"/>
        <v>0</v>
      </c>
    </row>
    <row r="63" spans="1:7" x14ac:dyDescent="0.25">
      <c r="A63" s="8" t="str">
        <f>Calculator!D59</f>
        <v/>
      </c>
      <c r="B63" s="8" t="str">
        <f>IF(Calculator!G59&gt;0,Calculator!G59,Calculator!H59)</f>
        <v/>
      </c>
      <c r="C63" s="8">
        <f t="shared" si="0"/>
        <v>0.5</v>
      </c>
      <c r="D63" s="8">
        <f>IF(Calculator!E59="Urinal",Calculator!F59,0)</f>
        <v>0</v>
      </c>
      <c r="E63" s="8">
        <f t="shared" si="1"/>
        <v>0</v>
      </c>
      <c r="F63" s="8">
        <f t="shared" si="2"/>
        <v>0</v>
      </c>
      <c r="G63" s="8">
        <f t="shared" si="3"/>
        <v>0</v>
      </c>
    </row>
    <row r="64" spans="1:7" x14ac:dyDescent="0.25">
      <c r="A64" s="8" t="str">
        <f>Calculator!D60</f>
        <v/>
      </c>
      <c r="B64" s="8" t="str">
        <f>IF(Calculator!G60&gt;0,Calculator!G60,Calculator!H60)</f>
        <v/>
      </c>
      <c r="C64" s="8">
        <f t="shared" si="0"/>
        <v>0.5</v>
      </c>
      <c r="D64" s="8">
        <f>IF(Calculator!E60="Urinal",Calculator!F60,0)</f>
        <v>0</v>
      </c>
      <c r="E64" s="8">
        <f t="shared" si="1"/>
        <v>0</v>
      </c>
      <c r="F64" s="8">
        <f t="shared" si="2"/>
        <v>0</v>
      </c>
      <c r="G64" s="8">
        <f t="shared" si="3"/>
        <v>0</v>
      </c>
    </row>
    <row r="65" spans="1:7" x14ac:dyDescent="0.25">
      <c r="A65" s="8" t="str">
        <f>Calculator!D61</f>
        <v/>
      </c>
      <c r="B65" s="8" t="str">
        <f>IF(Calculator!G61&gt;0,Calculator!G61,Calculator!H61)</f>
        <v/>
      </c>
      <c r="C65" s="8">
        <f t="shared" si="0"/>
        <v>0.5</v>
      </c>
      <c r="D65" s="8">
        <f>IF(Calculator!E61="Urinal",Calculator!F61,0)</f>
        <v>0</v>
      </c>
      <c r="E65" s="8">
        <f t="shared" si="1"/>
        <v>0</v>
      </c>
      <c r="F65" s="8">
        <f t="shared" si="2"/>
        <v>0</v>
      </c>
      <c r="G65" s="8">
        <f t="shared" si="3"/>
        <v>0</v>
      </c>
    </row>
    <row r="66" spans="1:7" x14ac:dyDescent="0.25">
      <c r="A66" s="8" t="str">
        <f>Calculator!D62</f>
        <v/>
      </c>
      <c r="B66" s="8" t="str">
        <f>IF(Calculator!G62&gt;0,Calculator!G62,Calculator!H62)</f>
        <v/>
      </c>
      <c r="C66" s="8">
        <f t="shared" si="0"/>
        <v>0.5</v>
      </c>
      <c r="D66" s="8">
        <f>IF(Calculator!E62="Urinal",Calculator!F62,0)</f>
        <v>0</v>
      </c>
      <c r="E66" s="8">
        <f t="shared" si="1"/>
        <v>0</v>
      </c>
      <c r="F66" s="8">
        <f t="shared" si="2"/>
        <v>0</v>
      </c>
      <c r="G66" s="8">
        <f t="shared" si="3"/>
        <v>0</v>
      </c>
    </row>
    <row r="67" spans="1:7" x14ac:dyDescent="0.25">
      <c r="A67" s="8" t="str">
        <f>Calculator!D63</f>
        <v/>
      </c>
      <c r="B67" s="8" t="str">
        <f>IF(Calculator!G63&gt;0,Calculator!G63,Calculator!H63)</f>
        <v/>
      </c>
      <c r="C67" s="8">
        <f t="shared" si="0"/>
        <v>0.5</v>
      </c>
      <c r="D67" s="8">
        <f>IF(Calculator!E63="Urinal",Calculator!F63,0)</f>
        <v>0</v>
      </c>
      <c r="E67" s="8">
        <f t="shared" si="1"/>
        <v>0</v>
      </c>
      <c r="F67" s="8">
        <f t="shared" si="2"/>
        <v>0</v>
      </c>
      <c r="G67" s="8">
        <f t="shared" si="3"/>
        <v>0</v>
      </c>
    </row>
    <row r="68" spans="1:7" x14ac:dyDescent="0.25">
      <c r="A68" s="8" t="str">
        <f>Calculator!D64</f>
        <v/>
      </c>
      <c r="B68" s="8" t="str">
        <f>IF(Calculator!G64&gt;0,Calculator!G64,Calculator!H64)</f>
        <v/>
      </c>
      <c r="C68" s="8">
        <f t="shared" si="0"/>
        <v>0.5</v>
      </c>
      <c r="D68" s="8">
        <f>IF(Calculator!E64="Urinal",Calculator!F64,0)</f>
        <v>0</v>
      </c>
      <c r="E68" s="8">
        <f t="shared" si="1"/>
        <v>0</v>
      </c>
      <c r="F68" s="8">
        <f t="shared" si="2"/>
        <v>0</v>
      </c>
      <c r="G68" s="8">
        <f t="shared" si="3"/>
        <v>0</v>
      </c>
    </row>
    <row r="69" spans="1:7" x14ac:dyDescent="0.25">
      <c r="A69" s="8" t="str">
        <f>Calculator!D65</f>
        <v/>
      </c>
      <c r="B69" s="8" t="str">
        <f>IF(Calculator!G65&gt;0,Calculator!G65,Calculator!H65)</f>
        <v/>
      </c>
      <c r="C69" s="8">
        <f t="shared" si="0"/>
        <v>0.5</v>
      </c>
      <c r="D69" s="8">
        <f>IF(Calculator!E65="Urinal",Calculator!F65,0)</f>
        <v>0</v>
      </c>
      <c r="E69" s="8">
        <f t="shared" si="1"/>
        <v>0</v>
      </c>
      <c r="F69" s="8">
        <f t="shared" si="2"/>
        <v>0</v>
      </c>
      <c r="G69" s="8">
        <f t="shared" si="3"/>
        <v>0</v>
      </c>
    </row>
    <row r="70" spans="1:7" x14ac:dyDescent="0.25">
      <c r="A70" s="8" t="str">
        <f>Calculator!D66</f>
        <v/>
      </c>
      <c r="B70" s="8" t="str">
        <f>IF(Calculator!G66&gt;0,Calculator!G66,Calculator!H66)</f>
        <v/>
      </c>
      <c r="C70" s="8">
        <f t="shared" si="0"/>
        <v>0.5</v>
      </c>
      <c r="D70" s="8">
        <f>IF(Calculator!E66="Urinal",Calculator!F66,0)</f>
        <v>0</v>
      </c>
      <c r="E70" s="8">
        <f t="shared" si="1"/>
        <v>0</v>
      </c>
      <c r="F70" s="8">
        <f t="shared" si="2"/>
        <v>0</v>
      </c>
      <c r="G70" s="8">
        <f t="shared" si="3"/>
        <v>0</v>
      </c>
    </row>
    <row r="71" spans="1:7" x14ac:dyDescent="0.25">
      <c r="A71" s="8" t="str">
        <f>Calculator!D67</f>
        <v/>
      </c>
      <c r="B71" s="8" t="str">
        <f>IF(Calculator!G67&gt;0,Calculator!G67,Calculator!H67)</f>
        <v/>
      </c>
      <c r="C71" s="8">
        <f t="shared" si="0"/>
        <v>0.5</v>
      </c>
      <c r="D71" s="8">
        <f>IF(Calculator!E67="Urinal",Calculator!F67,0)</f>
        <v>0</v>
      </c>
      <c r="E71" s="8">
        <f t="shared" si="1"/>
        <v>0</v>
      </c>
      <c r="F71" s="8">
        <f t="shared" si="2"/>
        <v>0</v>
      </c>
      <c r="G71" s="8">
        <f t="shared" si="3"/>
        <v>0</v>
      </c>
    </row>
    <row r="72" spans="1:7" x14ac:dyDescent="0.25">
      <c r="A72" s="8" t="str">
        <f>Calculator!D68</f>
        <v/>
      </c>
      <c r="B72" s="8" t="str">
        <f>IF(Calculator!G68&gt;0,Calculator!G68,Calculator!H68)</f>
        <v/>
      </c>
      <c r="C72" s="8">
        <f t="shared" si="0"/>
        <v>0.5</v>
      </c>
      <c r="D72" s="8">
        <f>IF(Calculator!E68="Urinal",Calculator!F68,0)</f>
        <v>0</v>
      </c>
      <c r="E72" s="8">
        <f t="shared" si="1"/>
        <v>0</v>
      </c>
      <c r="F72" s="8">
        <f t="shared" si="2"/>
        <v>0</v>
      </c>
      <c r="G72" s="8">
        <f t="shared" si="3"/>
        <v>0</v>
      </c>
    </row>
    <row r="73" spans="1:7" x14ac:dyDescent="0.25">
      <c r="A73" s="8" t="str">
        <f>Calculator!D69</f>
        <v/>
      </c>
      <c r="B73" s="8" t="str">
        <f>IF(Calculator!G69&gt;0,Calculator!G69,Calculator!H69)</f>
        <v/>
      </c>
      <c r="C73" s="8">
        <f t="shared" si="0"/>
        <v>0.5</v>
      </c>
      <c r="D73" s="8">
        <f>IF(Calculator!E69="Urinal",Calculator!F69,0)</f>
        <v>0</v>
      </c>
      <c r="E73" s="8">
        <f t="shared" si="1"/>
        <v>0</v>
      </c>
      <c r="F73" s="8">
        <f t="shared" si="2"/>
        <v>0</v>
      </c>
      <c r="G73" s="8">
        <f t="shared" si="3"/>
        <v>0</v>
      </c>
    </row>
    <row r="74" spans="1:7" x14ac:dyDescent="0.25">
      <c r="A74" s="8" t="str">
        <f>Calculator!D70</f>
        <v/>
      </c>
      <c r="B74" s="8" t="str">
        <f>IF(Calculator!G70&gt;0,Calculator!G70,Calculator!H70)</f>
        <v/>
      </c>
      <c r="C74" s="8">
        <f t="shared" si="0"/>
        <v>0.5</v>
      </c>
      <c r="D74" s="8">
        <f>IF(Calculator!E70="Urinal",Calculator!F70,0)</f>
        <v>0</v>
      </c>
      <c r="E74" s="8">
        <f t="shared" si="1"/>
        <v>0</v>
      </c>
      <c r="F74" s="8">
        <f t="shared" si="2"/>
        <v>0</v>
      </c>
      <c r="G74" s="8">
        <f t="shared" si="3"/>
        <v>0</v>
      </c>
    </row>
    <row r="75" spans="1:7" x14ac:dyDescent="0.25">
      <c r="A75" s="8" t="str">
        <f>Calculator!D71</f>
        <v/>
      </c>
      <c r="B75" s="8" t="str">
        <f>IF(Calculator!G71&gt;0,Calculator!G71,Calculator!H71)</f>
        <v/>
      </c>
      <c r="C75" s="8">
        <f t="shared" si="0"/>
        <v>0.5</v>
      </c>
      <c r="D75" s="8">
        <f>IF(Calculator!E71="Urinal",Calculator!F71,0)</f>
        <v>0</v>
      </c>
      <c r="E75" s="8">
        <f t="shared" si="1"/>
        <v>0</v>
      </c>
      <c r="F75" s="8">
        <f t="shared" si="2"/>
        <v>0</v>
      </c>
      <c r="G75" s="8">
        <f t="shared" si="3"/>
        <v>0</v>
      </c>
    </row>
    <row r="76" spans="1:7" x14ac:dyDescent="0.25">
      <c r="A76" s="8" t="str">
        <f>Calculator!D72</f>
        <v/>
      </c>
      <c r="B76" s="8" t="str">
        <f>IF(Calculator!G72&gt;0,Calculator!G72,Calculator!H72)</f>
        <v/>
      </c>
      <c r="C76" s="8">
        <f t="shared" si="0"/>
        <v>0.5</v>
      </c>
      <c r="D76" s="8">
        <f>IF(Calculator!E72="Urinal",Calculator!F72,0)</f>
        <v>0</v>
      </c>
      <c r="E76" s="8">
        <f t="shared" si="1"/>
        <v>0</v>
      </c>
      <c r="F76" s="8">
        <f t="shared" si="2"/>
        <v>0</v>
      </c>
      <c r="G76" s="8">
        <f t="shared" si="3"/>
        <v>0</v>
      </c>
    </row>
    <row r="77" spans="1:7" x14ac:dyDescent="0.25">
      <c r="A77" s="8" t="str">
        <f>Calculator!D73</f>
        <v/>
      </c>
      <c r="B77" s="8" t="str">
        <f>IF(Calculator!G73&gt;0,Calculator!G73,Calculator!H73)</f>
        <v/>
      </c>
      <c r="C77" s="8">
        <f t="shared" si="0"/>
        <v>0.5</v>
      </c>
      <c r="D77" s="8">
        <f>IF(Calculator!E73="Urinal",Calculator!F73,0)</f>
        <v>0</v>
      </c>
      <c r="E77" s="8">
        <f t="shared" si="1"/>
        <v>0</v>
      </c>
      <c r="F77" s="8">
        <f t="shared" si="2"/>
        <v>0</v>
      </c>
      <c r="G77" s="8">
        <f t="shared" si="3"/>
        <v>0</v>
      </c>
    </row>
    <row r="78" spans="1:7" x14ac:dyDescent="0.25">
      <c r="A78" s="8" t="str">
        <f>Calculator!D74</f>
        <v/>
      </c>
      <c r="B78" s="8" t="str">
        <f>IF(Calculator!G74&gt;0,Calculator!G74,Calculator!H74)</f>
        <v/>
      </c>
      <c r="C78" s="8">
        <f t="shared" si="0"/>
        <v>0.5</v>
      </c>
      <c r="D78" s="8">
        <f>IF(Calculator!E74="Urinal",Calculator!F74,0)</f>
        <v>0</v>
      </c>
      <c r="E78" s="8">
        <f t="shared" si="1"/>
        <v>0</v>
      </c>
      <c r="F78" s="8">
        <f t="shared" si="2"/>
        <v>0</v>
      </c>
      <c r="G78" s="8">
        <f t="shared" si="3"/>
        <v>0</v>
      </c>
    </row>
    <row r="79" spans="1:7" x14ac:dyDescent="0.25">
      <c r="A79" s="8" t="str">
        <f>Calculator!D75</f>
        <v/>
      </c>
      <c r="B79" s="8" t="str">
        <f>IF(Calculator!G75&gt;0,Calculator!G75,Calculator!H75)</f>
        <v/>
      </c>
      <c r="C79" s="8">
        <f t="shared" si="0"/>
        <v>0.5</v>
      </c>
      <c r="D79" s="8">
        <f>IF(Calculator!E75="Urinal",Calculator!F75,0)</f>
        <v>0</v>
      </c>
      <c r="E79" s="8">
        <f t="shared" si="1"/>
        <v>0</v>
      </c>
      <c r="F79" s="8">
        <f t="shared" si="2"/>
        <v>0</v>
      </c>
      <c r="G79" s="8">
        <f t="shared" si="3"/>
        <v>0</v>
      </c>
    </row>
    <row r="80" spans="1:7" x14ac:dyDescent="0.25">
      <c r="A80" s="8" t="str">
        <f>Calculator!D76</f>
        <v/>
      </c>
      <c r="B80" s="8" t="str">
        <f>IF(Calculator!G76&gt;0,Calculator!G76,Calculator!H76)</f>
        <v/>
      </c>
      <c r="C80" s="8">
        <f t="shared" si="0"/>
        <v>0.5</v>
      </c>
      <c r="D80" s="8">
        <f>IF(Calculator!E76="Urinal",Calculator!F76,0)</f>
        <v>0</v>
      </c>
      <c r="E80" s="8">
        <f t="shared" si="1"/>
        <v>0</v>
      </c>
      <c r="F80" s="8">
        <f t="shared" si="2"/>
        <v>0</v>
      </c>
      <c r="G80" s="8">
        <f t="shared" si="3"/>
        <v>0</v>
      </c>
    </row>
    <row r="81" spans="1:7" x14ac:dyDescent="0.25">
      <c r="A81" s="8" t="str">
        <f>Calculator!D77</f>
        <v/>
      </c>
      <c r="B81" s="8" t="str">
        <f>IF(Calculator!G77&gt;0,Calculator!G77,Calculator!H77)</f>
        <v/>
      </c>
      <c r="C81" s="8">
        <f t="shared" si="0"/>
        <v>0.5</v>
      </c>
      <c r="D81" s="8">
        <f>IF(Calculator!E77="Urinal",Calculator!F77,0)</f>
        <v>0</v>
      </c>
      <c r="E81" s="8">
        <f t="shared" si="1"/>
        <v>0</v>
      </c>
      <c r="F81" s="8">
        <f t="shared" si="2"/>
        <v>0</v>
      </c>
      <c r="G81" s="8">
        <f t="shared" si="3"/>
        <v>0</v>
      </c>
    </row>
    <row r="82" spans="1:7" x14ac:dyDescent="0.25">
      <c r="A82" s="8" t="str">
        <f>Calculator!D78</f>
        <v/>
      </c>
      <c r="B82" s="8" t="str">
        <f>IF(Calculator!G78&gt;0,Calculator!G78,Calculator!H78)</f>
        <v/>
      </c>
      <c r="C82" s="8">
        <f t="shared" si="0"/>
        <v>0.5</v>
      </c>
      <c r="D82" s="8">
        <f>IF(Calculator!E78="Urinal",Calculator!F78,0)</f>
        <v>0</v>
      </c>
      <c r="E82" s="8">
        <f t="shared" si="1"/>
        <v>0</v>
      </c>
      <c r="F82" s="8">
        <f t="shared" si="2"/>
        <v>0</v>
      </c>
      <c r="G82" s="8">
        <f t="shared" si="3"/>
        <v>0</v>
      </c>
    </row>
    <row r="83" spans="1:7" x14ac:dyDescent="0.25">
      <c r="A83" s="8" t="str">
        <f>Calculator!D79</f>
        <v/>
      </c>
      <c r="B83" s="8" t="str">
        <f>IF(Calculator!G79&gt;0,Calculator!G79,Calculator!H79)</f>
        <v/>
      </c>
      <c r="C83" s="8">
        <f t="shared" ref="C83:C146" si="4">$B$10</f>
        <v>0.5</v>
      </c>
      <c r="D83" s="8">
        <f>IF(Calculator!E79="Urinal",Calculator!F79,0)</f>
        <v>0</v>
      </c>
      <c r="E83" s="8">
        <f t="shared" ref="E83:E146" si="5">IFERROR((((NO_EMP*$B$13)+(NO_VIS*B78))*OP_DAYS)/$B$15,0)</f>
        <v>0</v>
      </c>
      <c r="F83" s="8">
        <f t="shared" ref="F83:F146" si="6">IFERROR(B83*D83*E83/GALPERM3,0)</f>
        <v>0</v>
      </c>
      <c r="G83" s="8">
        <f t="shared" ref="G83:G146" si="7">C83*D83*E83/GALPERM3</f>
        <v>0</v>
      </c>
    </row>
    <row r="84" spans="1:7" x14ac:dyDescent="0.25">
      <c r="A84" s="8" t="str">
        <f>Calculator!D80</f>
        <v/>
      </c>
      <c r="B84" s="8" t="str">
        <f>IF(Calculator!G80&gt;0,Calculator!G80,Calculator!H80)</f>
        <v/>
      </c>
      <c r="C84" s="8">
        <f t="shared" si="4"/>
        <v>0.5</v>
      </c>
      <c r="D84" s="8">
        <f>IF(Calculator!E80="Urinal",Calculator!F80,0)</f>
        <v>0</v>
      </c>
      <c r="E84" s="8">
        <f t="shared" si="5"/>
        <v>0</v>
      </c>
      <c r="F84" s="8">
        <f t="shared" si="6"/>
        <v>0</v>
      </c>
      <c r="G84" s="8">
        <f t="shared" si="7"/>
        <v>0</v>
      </c>
    </row>
    <row r="85" spans="1:7" x14ac:dyDescent="0.25">
      <c r="A85" s="8" t="str">
        <f>Calculator!D81</f>
        <v/>
      </c>
      <c r="B85" s="8" t="str">
        <f>IF(Calculator!G81&gt;0,Calculator!G81,Calculator!H81)</f>
        <v/>
      </c>
      <c r="C85" s="8">
        <f t="shared" si="4"/>
        <v>0.5</v>
      </c>
      <c r="D85" s="8">
        <f>IF(Calculator!E81="Urinal",Calculator!F81,0)</f>
        <v>0</v>
      </c>
      <c r="E85" s="8">
        <f t="shared" si="5"/>
        <v>0</v>
      </c>
      <c r="F85" s="8">
        <f t="shared" si="6"/>
        <v>0</v>
      </c>
      <c r="G85" s="8">
        <f t="shared" si="7"/>
        <v>0</v>
      </c>
    </row>
    <row r="86" spans="1:7" x14ac:dyDescent="0.25">
      <c r="A86" s="8" t="str">
        <f>Calculator!D82</f>
        <v/>
      </c>
      <c r="B86" s="8" t="str">
        <f>IF(Calculator!G82&gt;0,Calculator!G82,Calculator!H82)</f>
        <v/>
      </c>
      <c r="C86" s="8">
        <f t="shared" si="4"/>
        <v>0.5</v>
      </c>
      <c r="D86" s="8">
        <f>IF(Calculator!E82="Urinal",Calculator!F82,0)</f>
        <v>0</v>
      </c>
      <c r="E86" s="8">
        <f t="shared" si="5"/>
        <v>0</v>
      </c>
      <c r="F86" s="8">
        <f t="shared" si="6"/>
        <v>0</v>
      </c>
      <c r="G86" s="8">
        <f t="shared" si="7"/>
        <v>0</v>
      </c>
    </row>
    <row r="87" spans="1:7" x14ac:dyDescent="0.25">
      <c r="A87" s="8" t="str">
        <f>Calculator!D83</f>
        <v/>
      </c>
      <c r="B87" s="8" t="str">
        <f>IF(Calculator!G83&gt;0,Calculator!G83,Calculator!H83)</f>
        <v/>
      </c>
      <c r="C87" s="8">
        <f t="shared" si="4"/>
        <v>0.5</v>
      </c>
      <c r="D87" s="8">
        <f>IF(Calculator!E83="Urinal",Calculator!F83,0)</f>
        <v>0</v>
      </c>
      <c r="E87" s="8">
        <f t="shared" si="5"/>
        <v>0</v>
      </c>
      <c r="F87" s="8">
        <f t="shared" si="6"/>
        <v>0</v>
      </c>
      <c r="G87" s="8">
        <f t="shared" si="7"/>
        <v>0</v>
      </c>
    </row>
    <row r="88" spans="1:7" x14ac:dyDescent="0.25">
      <c r="A88" s="8" t="str">
        <f>Calculator!D84</f>
        <v/>
      </c>
      <c r="B88" s="8" t="str">
        <f>IF(Calculator!G84&gt;0,Calculator!G84,Calculator!H84)</f>
        <v/>
      </c>
      <c r="C88" s="8">
        <f t="shared" si="4"/>
        <v>0.5</v>
      </c>
      <c r="D88" s="8">
        <f>IF(Calculator!E84="Urinal",Calculator!F84,0)</f>
        <v>0</v>
      </c>
      <c r="E88" s="8">
        <f t="shared" si="5"/>
        <v>0</v>
      </c>
      <c r="F88" s="8">
        <f t="shared" si="6"/>
        <v>0</v>
      </c>
      <c r="G88" s="8">
        <f t="shared" si="7"/>
        <v>0</v>
      </c>
    </row>
    <row r="89" spans="1:7" x14ac:dyDescent="0.25">
      <c r="A89" s="8" t="str">
        <f>Calculator!D85</f>
        <v/>
      </c>
      <c r="B89" s="8" t="str">
        <f>IF(Calculator!G85&gt;0,Calculator!G85,Calculator!H85)</f>
        <v/>
      </c>
      <c r="C89" s="8">
        <f t="shared" si="4"/>
        <v>0.5</v>
      </c>
      <c r="D89" s="8">
        <f>IF(Calculator!E85="Urinal",Calculator!F85,0)</f>
        <v>0</v>
      </c>
      <c r="E89" s="8">
        <f t="shared" si="5"/>
        <v>0</v>
      </c>
      <c r="F89" s="8">
        <f t="shared" si="6"/>
        <v>0</v>
      </c>
      <c r="G89" s="8">
        <f t="shared" si="7"/>
        <v>0</v>
      </c>
    </row>
    <row r="90" spans="1:7" x14ac:dyDescent="0.25">
      <c r="A90" s="8" t="str">
        <f>Calculator!D86</f>
        <v/>
      </c>
      <c r="B90" s="8" t="str">
        <f>IF(Calculator!G86&gt;0,Calculator!G86,Calculator!H86)</f>
        <v/>
      </c>
      <c r="C90" s="8">
        <f t="shared" si="4"/>
        <v>0.5</v>
      </c>
      <c r="D90" s="8">
        <f>IF(Calculator!E86="Urinal",Calculator!F86,0)</f>
        <v>0</v>
      </c>
      <c r="E90" s="8">
        <f t="shared" si="5"/>
        <v>0</v>
      </c>
      <c r="F90" s="8">
        <f t="shared" si="6"/>
        <v>0</v>
      </c>
      <c r="G90" s="8">
        <f t="shared" si="7"/>
        <v>0</v>
      </c>
    </row>
    <row r="91" spans="1:7" x14ac:dyDescent="0.25">
      <c r="A91" s="8" t="str">
        <f>Calculator!D87</f>
        <v/>
      </c>
      <c r="B91" s="8" t="str">
        <f>IF(Calculator!G87&gt;0,Calculator!G87,Calculator!H87)</f>
        <v/>
      </c>
      <c r="C91" s="8">
        <f t="shared" si="4"/>
        <v>0.5</v>
      </c>
      <c r="D91" s="8">
        <f>IF(Calculator!E87="Urinal",Calculator!F87,0)</f>
        <v>0</v>
      </c>
      <c r="E91" s="8">
        <f t="shared" si="5"/>
        <v>0</v>
      </c>
      <c r="F91" s="8">
        <f t="shared" si="6"/>
        <v>0</v>
      </c>
      <c r="G91" s="8">
        <f t="shared" si="7"/>
        <v>0</v>
      </c>
    </row>
    <row r="92" spans="1:7" x14ac:dyDescent="0.25">
      <c r="A92" s="8" t="str">
        <f>Calculator!D88</f>
        <v/>
      </c>
      <c r="B92" s="8" t="str">
        <f>IF(Calculator!G88&gt;0,Calculator!G88,Calculator!H88)</f>
        <v/>
      </c>
      <c r="C92" s="8">
        <f t="shared" si="4"/>
        <v>0.5</v>
      </c>
      <c r="D92" s="8">
        <f>IF(Calculator!E88="Urinal",Calculator!F88,0)</f>
        <v>0</v>
      </c>
      <c r="E92" s="8">
        <f t="shared" si="5"/>
        <v>0</v>
      </c>
      <c r="F92" s="8">
        <f t="shared" si="6"/>
        <v>0</v>
      </c>
      <c r="G92" s="8">
        <f t="shared" si="7"/>
        <v>0</v>
      </c>
    </row>
    <row r="93" spans="1:7" x14ac:dyDescent="0.25">
      <c r="A93" s="8" t="str">
        <f>Calculator!D89</f>
        <v/>
      </c>
      <c r="B93" s="8" t="str">
        <f>IF(Calculator!G89&gt;0,Calculator!G89,Calculator!H89)</f>
        <v/>
      </c>
      <c r="C93" s="8">
        <f t="shared" si="4"/>
        <v>0.5</v>
      </c>
      <c r="D93" s="8">
        <f>IF(Calculator!E89="Urinal",Calculator!F89,0)</f>
        <v>0</v>
      </c>
      <c r="E93" s="8">
        <f t="shared" si="5"/>
        <v>0</v>
      </c>
      <c r="F93" s="8">
        <f t="shared" si="6"/>
        <v>0</v>
      </c>
      <c r="G93" s="8">
        <f t="shared" si="7"/>
        <v>0</v>
      </c>
    </row>
    <row r="94" spans="1:7" x14ac:dyDescent="0.25">
      <c r="A94" s="8" t="str">
        <f>Calculator!D90</f>
        <v/>
      </c>
      <c r="B94" s="8" t="str">
        <f>IF(Calculator!G90&gt;0,Calculator!G90,Calculator!H90)</f>
        <v/>
      </c>
      <c r="C94" s="8">
        <f t="shared" si="4"/>
        <v>0.5</v>
      </c>
      <c r="D94" s="8">
        <f>IF(Calculator!E90="Urinal",Calculator!F90,0)</f>
        <v>0</v>
      </c>
      <c r="E94" s="8">
        <f t="shared" si="5"/>
        <v>0</v>
      </c>
      <c r="F94" s="8">
        <f t="shared" si="6"/>
        <v>0</v>
      </c>
      <c r="G94" s="8">
        <f t="shared" si="7"/>
        <v>0</v>
      </c>
    </row>
    <row r="95" spans="1:7" x14ac:dyDescent="0.25">
      <c r="A95" s="8" t="str">
        <f>Calculator!D91</f>
        <v/>
      </c>
      <c r="B95" s="8" t="str">
        <f>IF(Calculator!G91&gt;0,Calculator!G91,Calculator!H91)</f>
        <v/>
      </c>
      <c r="C95" s="8">
        <f t="shared" si="4"/>
        <v>0.5</v>
      </c>
      <c r="D95" s="8">
        <f>IF(Calculator!E91="Urinal",Calculator!F91,0)</f>
        <v>0</v>
      </c>
      <c r="E95" s="8">
        <f t="shared" si="5"/>
        <v>0</v>
      </c>
      <c r="F95" s="8">
        <f t="shared" si="6"/>
        <v>0</v>
      </c>
      <c r="G95" s="8">
        <f t="shared" si="7"/>
        <v>0</v>
      </c>
    </row>
    <row r="96" spans="1:7" x14ac:dyDescent="0.25">
      <c r="A96" s="8" t="str">
        <f>Calculator!D92</f>
        <v/>
      </c>
      <c r="B96" s="8" t="str">
        <f>IF(Calculator!G92&gt;0,Calculator!G92,Calculator!H92)</f>
        <v/>
      </c>
      <c r="C96" s="8">
        <f t="shared" si="4"/>
        <v>0.5</v>
      </c>
      <c r="D96" s="8">
        <f>IF(Calculator!E92="Urinal",Calculator!F92,0)</f>
        <v>0</v>
      </c>
      <c r="E96" s="8">
        <f t="shared" si="5"/>
        <v>0</v>
      </c>
      <c r="F96" s="8">
        <f t="shared" si="6"/>
        <v>0</v>
      </c>
      <c r="G96" s="8">
        <f t="shared" si="7"/>
        <v>0</v>
      </c>
    </row>
    <row r="97" spans="1:7" x14ac:dyDescent="0.25">
      <c r="A97" s="8" t="str">
        <f>Calculator!D93</f>
        <v/>
      </c>
      <c r="B97" s="8" t="str">
        <f>IF(Calculator!G93&gt;0,Calculator!G93,Calculator!H93)</f>
        <v/>
      </c>
      <c r="C97" s="8">
        <f t="shared" si="4"/>
        <v>0.5</v>
      </c>
      <c r="D97" s="8">
        <f>IF(Calculator!E93="Urinal",Calculator!F93,0)</f>
        <v>0</v>
      </c>
      <c r="E97" s="8">
        <f t="shared" si="5"/>
        <v>0</v>
      </c>
      <c r="F97" s="8">
        <f t="shared" si="6"/>
        <v>0</v>
      </c>
      <c r="G97" s="8">
        <f t="shared" si="7"/>
        <v>0</v>
      </c>
    </row>
    <row r="98" spans="1:7" x14ac:dyDescent="0.25">
      <c r="A98" s="8" t="str">
        <f>Calculator!D94</f>
        <v/>
      </c>
      <c r="B98" s="8" t="str">
        <f>IF(Calculator!G94&gt;0,Calculator!G94,Calculator!H94)</f>
        <v/>
      </c>
      <c r="C98" s="8">
        <f t="shared" si="4"/>
        <v>0.5</v>
      </c>
      <c r="D98" s="8">
        <f>IF(Calculator!E94="Urinal",Calculator!F94,0)</f>
        <v>0</v>
      </c>
      <c r="E98" s="8">
        <f t="shared" si="5"/>
        <v>0</v>
      </c>
      <c r="F98" s="8">
        <f t="shared" si="6"/>
        <v>0</v>
      </c>
      <c r="G98" s="8">
        <f t="shared" si="7"/>
        <v>0</v>
      </c>
    </row>
    <row r="99" spans="1:7" x14ac:dyDescent="0.25">
      <c r="A99" s="8" t="str">
        <f>Calculator!D95</f>
        <v/>
      </c>
      <c r="B99" s="8" t="str">
        <f>IF(Calculator!G95&gt;0,Calculator!G95,Calculator!H95)</f>
        <v/>
      </c>
      <c r="C99" s="8">
        <f t="shared" si="4"/>
        <v>0.5</v>
      </c>
      <c r="D99" s="8">
        <f>IF(Calculator!E95="Urinal",Calculator!F95,0)</f>
        <v>0</v>
      </c>
      <c r="E99" s="8">
        <f t="shared" si="5"/>
        <v>0</v>
      </c>
      <c r="F99" s="8">
        <f t="shared" si="6"/>
        <v>0</v>
      </c>
      <c r="G99" s="8">
        <f t="shared" si="7"/>
        <v>0</v>
      </c>
    </row>
    <row r="100" spans="1:7" x14ac:dyDescent="0.25">
      <c r="A100" s="8" t="str">
        <f>Calculator!D96</f>
        <v/>
      </c>
      <c r="B100" s="8" t="str">
        <f>IF(Calculator!G96&gt;0,Calculator!G96,Calculator!H96)</f>
        <v/>
      </c>
      <c r="C100" s="8">
        <f t="shared" si="4"/>
        <v>0.5</v>
      </c>
      <c r="D100" s="8">
        <f>IF(Calculator!E96="Urinal",Calculator!F96,0)</f>
        <v>0</v>
      </c>
      <c r="E100" s="8">
        <f t="shared" si="5"/>
        <v>0</v>
      </c>
      <c r="F100" s="8">
        <f t="shared" si="6"/>
        <v>0</v>
      </c>
      <c r="G100" s="8">
        <f t="shared" si="7"/>
        <v>0</v>
      </c>
    </row>
    <row r="101" spans="1:7" x14ac:dyDescent="0.25">
      <c r="A101" s="8" t="str">
        <f>Calculator!D97</f>
        <v/>
      </c>
      <c r="B101" s="8" t="str">
        <f>IF(Calculator!G97&gt;0,Calculator!G97,Calculator!H97)</f>
        <v/>
      </c>
      <c r="C101" s="8">
        <f t="shared" si="4"/>
        <v>0.5</v>
      </c>
      <c r="D101" s="8">
        <f>IF(Calculator!E97="Urinal",Calculator!F97,0)</f>
        <v>0</v>
      </c>
      <c r="E101" s="8">
        <f t="shared" si="5"/>
        <v>0</v>
      </c>
      <c r="F101" s="8">
        <f t="shared" si="6"/>
        <v>0</v>
      </c>
      <c r="G101" s="8">
        <f t="shared" si="7"/>
        <v>0</v>
      </c>
    </row>
    <row r="102" spans="1:7" x14ac:dyDescent="0.25">
      <c r="A102" s="8" t="str">
        <f>Calculator!D98</f>
        <v/>
      </c>
      <c r="B102" s="8" t="str">
        <f>IF(Calculator!G98&gt;0,Calculator!G98,Calculator!H98)</f>
        <v/>
      </c>
      <c r="C102" s="8">
        <f t="shared" si="4"/>
        <v>0.5</v>
      </c>
      <c r="D102" s="8">
        <f>IF(Calculator!E98="Urinal",Calculator!F98,0)</f>
        <v>0</v>
      </c>
      <c r="E102" s="8">
        <f t="shared" si="5"/>
        <v>0</v>
      </c>
      <c r="F102" s="8">
        <f t="shared" si="6"/>
        <v>0</v>
      </c>
      <c r="G102" s="8">
        <f t="shared" si="7"/>
        <v>0</v>
      </c>
    </row>
    <row r="103" spans="1:7" x14ac:dyDescent="0.25">
      <c r="A103" s="8" t="str">
        <f>Calculator!D99</f>
        <v/>
      </c>
      <c r="B103" s="8" t="str">
        <f>IF(Calculator!G99&gt;0,Calculator!G99,Calculator!H99)</f>
        <v/>
      </c>
      <c r="C103" s="8">
        <f t="shared" si="4"/>
        <v>0.5</v>
      </c>
      <c r="D103" s="8">
        <f>IF(Calculator!E99="Urinal",Calculator!F99,0)</f>
        <v>0</v>
      </c>
      <c r="E103" s="8">
        <f t="shared" si="5"/>
        <v>0</v>
      </c>
      <c r="F103" s="8">
        <f t="shared" si="6"/>
        <v>0</v>
      </c>
      <c r="G103" s="8">
        <f t="shared" si="7"/>
        <v>0</v>
      </c>
    </row>
    <row r="104" spans="1:7" x14ac:dyDescent="0.25">
      <c r="A104" s="8" t="str">
        <f>Calculator!D100</f>
        <v/>
      </c>
      <c r="B104" s="8" t="str">
        <f>IF(Calculator!G100&gt;0,Calculator!G100,Calculator!H100)</f>
        <v/>
      </c>
      <c r="C104" s="8">
        <f t="shared" si="4"/>
        <v>0.5</v>
      </c>
      <c r="D104" s="8">
        <f>IF(Calculator!E100="Urinal",Calculator!F100,0)</f>
        <v>0</v>
      </c>
      <c r="E104" s="8">
        <f t="shared" si="5"/>
        <v>0</v>
      </c>
      <c r="F104" s="8">
        <f t="shared" si="6"/>
        <v>0</v>
      </c>
      <c r="G104" s="8">
        <f t="shared" si="7"/>
        <v>0</v>
      </c>
    </row>
    <row r="105" spans="1:7" x14ac:dyDescent="0.25">
      <c r="A105" s="8" t="str">
        <f>Calculator!D101</f>
        <v/>
      </c>
      <c r="B105" s="8" t="str">
        <f>IF(Calculator!G101&gt;0,Calculator!G101,Calculator!H101)</f>
        <v/>
      </c>
      <c r="C105" s="8">
        <f t="shared" si="4"/>
        <v>0.5</v>
      </c>
      <c r="D105" s="8">
        <f>IF(Calculator!E101="Urinal",Calculator!F101,0)</f>
        <v>0</v>
      </c>
      <c r="E105" s="8">
        <f t="shared" si="5"/>
        <v>0</v>
      </c>
      <c r="F105" s="8">
        <f t="shared" si="6"/>
        <v>0</v>
      </c>
      <c r="G105" s="8">
        <f t="shared" si="7"/>
        <v>0</v>
      </c>
    </row>
    <row r="106" spans="1:7" x14ac:dyDescent="0.25">
      <c r="A106" s="8" t="str">
        <f>Calculator!D102</f>
        <v/>
      </c>
      <c r="B106" s="8" t="str">
        <f>IF(Calculator!G102&gt;0,Calculator!G102,Calculator!H102)</f>
        <v/>
      </c>
      <c r="C106" s="8">
        <f t="shared" si="4"/>
        <v>0.5</v>
      </c>
      <c r="D106" s="8">
        <f>IF(Calculator!E102="Urinal",Calculator!F102,0)</f>
        <v>0</v>
      </c>
      <c r="E106" s="8">
        <f t="shared" si="5"/>
        <v>0</v>
      </c>
      <c r="F106" s="8">
        <f t="shared" si="6"/>
        <v>0</v>
      </c>
      <c r="G106" s="8">
        <f t="shared" si="7"/>
        <v>0</v>
      </c>
    </row>
    <row r="107" spans="1:7" x14ac:dyDescent="0.25">
      <c r="A107" s="8" t="str">
        <f>Calculator!D103</f>
        <v/>
      </c>
      <c r="B107" s="8" t="str">
        <f>IF(Calculator!G103&gt;0,Calculator!G103,Calculator!H103)</f>
        <v/>
      </c>
      <c r="C107" s="8">
        <f t="shared" si="4"/>
        <v>0.5</v>
      </c>
      <c r="D107" s="8">
        <f>IF(Calculator!E103="Urinal",Calculator!F103,0)</f>
        <v>0</v>
      </c>
      <c r="E107" s="8">
        <f t="shared" si="5"/>
        <v>0</v>
      </c>
      <c r="F107" s="8">
        <f t="shared" si="6"/>
        <v>0</v>
      </c>
      <c r="G107" s="8">
        <f t="shared" si="7"/>
        <v>0</v>
      </c>
    </row>
    <row r="108" spans="1:7" x14ac:dyDescent="0.25">
      <c r="A108" s="8" t="str">
        <f>Calculator!D104</f>
        <v/>
      </c>
      <c r="B108" s="8" t="str">
        <f>IF(Calculator!G104&gt;0,Calculator!G104,Calculator!H104)</f>
        <v/>
      </c>
      <c r="C108" s="8">
        <f t="shared" si="4"/>
        <v>0.5</v>
      </c>
      <c r="D108" s="8">
        <f>IF(Calculator!E104="Urinal",Calculator!F104,0)</f>
        <v>0</v>
      </c>
      <c r="E108" s="8">
        <f t="shared" si="5"/>
        <v>0</v>
      </c>
      <c r="F108" s="8">
        <f t="shared" si="6"/>
        <v>0</v>
      </c>
      <c r="G108" s="8">
        <f t="shared" si="7"/>
        <v>0</v>
      </c>
    </row>
    <row r="109" spans="1:7" x14ac:dyDescent="0.25">
      <c r="A109" s="8" t="str">
        <f>Calculator!D105</f>
        <v/>
      </c>
      <c r="B109" s="8" t="str">
        <f>IF(Calculator!G105&gt;0,Calculator!G105,Calculator!H105)</f>
        <v/>
      </c>
      <c r="C109" s="8">
        <f t="shared" si="4"/>
        <v>0.5</v>
      </c>
      <c r="D109" s="8">
        <f>IF(Calculator!E105="Urinal",Calculator!F105,0)</f>
        <v>0</v>
      </c>
      <c r="E109" s="8">
        <f t="shared" si="5"/>
        <v>0</v>
      </c>
      <c r="F109" s="8">
        <f t="shared" si="6"/>
        <v>0</v>
      </c>
      <c r="G109" s="8">
        <f t="shared" si="7"/>
        <v>0</v>
      </c>
    </row>
    <row r="110" spans="1:7" x14ac:dyDescent="0.25">
      <c r="A110" s="8" t="str">
        <f>Calculator!D106</f>
        <v/>
      </c>
      <c r="B110" s="8" t="str">
        <f>IF(Calculator!G106&gt;0,Calculator!G106,Calculator!H106)</f>
        <v/>
      </c>
      <c r="C110" s="8">
        <f t="shared" si="4"/>
        <v>0.5</v>
      </c>
      <c r="D110" s="8">
        <f>IF(Calculator!E106="Urinal",Calculator!F106,0)</f>
        <v>0</v>
      </c>
      <c r="E110" s="8">
        <f t="shared" si="5"/>
        <v>0</v>
      </c>
      <c r="F110" s="8">
        <f t="shared" si="6"/>
        <v>0</v>
      </c>
      <c r="G110" s="8">
        <f t="shared" si="7"/>
        <v>0</v>
      </c>
    </row>
    <row r="111" spans="1:7" x14ac:dyDescent="0.25">
      <c r="A111" s="8" t="str">
        <f>Calculator!D107</f>
        <v/>
      </c>
      <c r="B111" s="8" t="str">
        <f>IF(Calculator!G107&gt;0,Calculator!G107,Calculator!H107)</f>
        <v/>
      </c>
      <c r="C111" s="8">
        <f t="shared" si="4"/>
        <v>0.5</v>
      </c>
      <c r="D111" s="8">
        <f>IF(Calculator!E107="Urinal",Calculator!F107,0)</f>
        <v>0</v>
      </c>
      <c r="E111" s="8">
        <f t="shared" si="5"/>
        <v>0</v>
      </c>
      <c r="F111" s="8">
        <f t="shared" si="6"/>
        <v>0</v>
      </c>
      <c r="G111" s="8">
        <f t="shared" si="7"/>
        <v>0</v>
      </c>
    </row>
    <row r="112" spans="1:7" x14ac:dyDescent="0.25">
      <c r="A112" s="8" t="str">
        <f>Calculator!D108</f>
        <v/>
      </c>
      <c r="B112" s="8" t="str">
        <f>IF(Calculator!G108&gt;0,Calculator!G108,Calculator!H108)</f>
        <v/>
      </c>
      <c r="C112" s="8">
        <f t="shared" si="4"/>
        <v>0.5</v>
      </c>
      <c r="D112" s="8">
        <f>IF(Calculator!E108="Urinal",Calculator!F108,0)</f>
        <v>0</v>
      </c>
      <c r="E112" s="8">
        <f t="shared" si="5"/>
        <v>0</v>
      </c>
      <c r="F112" s="8">
        <f t="shared" si="6"/>
        <v>0</v>
      </c>
      <c r="G112" s="8">
        <f t="shared" si="7"/>
        <v>0</v>
      </c>
    </row>
    <row r="113" spans="1:7" x14ac:dyDescent="0.25">
      <c r="A113" s="8" t="str">
        <f>Calculator!D109</f>
        <v/>
      </c>
      <c r="B113" s="8" t="str">
        <f>IF(Calculator!G109&gt;0,Calculator!G109,Calculator!H109)</f>
        <v/>
      </c>
      <c r="C113" s="8">
        <f t="shared" si="4"/>
        <v>0.5</v>
      </c>
      <c r="D113" s="8">
        <f>IF(Calculator!E109="Urinal",Calculator!F109,0)</f>
        <v>0</v>
      </c>
      <c r="E113" s="8">
        <f t="shared" si="5"/>
        <v>0</v>
      </c>
      <c r="F113" s="8">
        <f t="shared" si="6"/>
        <v>0</v>
      </c>
      <c r="G113" s="8">
        <f t="shared" si="7"/>
        <v>0</v>
      </c>
    </row>
    <row r="114" spans="1:7" x14ac:dyDescent="0.25">
      <c r="A114" s="8" t="str">
        <f>Calculator!D110</f>
        <v/>
      </c>
      <c r="B114" s="8" t="str">
        <f>IF(Calculator!G110&gt;0,Calculator!G110,Calculator!H110)</f>
        <v/>
      </c>
      <c r="C114" s="8">
        <f t="shared" si="4"/>
        <v>0.5</v>
      </c>
      <c r="D114" s="8">
        <f>IF(Calculator!E110="Urinal",Calculator!F110,0)</f>
        <v>0</v>
      </c>
      <c r="E114" s="8">
        <f t="shared" si="5"/>
        <v>0</v>
      </c>
      <c r="F114" s="8">
        <f t="shared" si="6"/>
        <v>0</v>
      </c>
      <c r="G114" s="8">
        <f t="shared" si="7"/>
        <v>0</v>
      </c>
    </row>
    <row r="115" spans="1:7" x14ac:dyDescent="0.25">
      <c r="A115" s="8" t="str">
        <f>Calculator!D111</f>
        <v/>
      </c>
      <c r="B115" s="8" t="str">
        <f>IF(Calculator!G111&gt;0,Calculator!G111,Calculator!H111)</f>
        <v/>
      </c>
      <c r="C115" s="8">
        <f t="shared" si="4"/>
        <v>0.5</v>
      </c>
      <c r="D115" s="8">
        <f>IF(Calculator!E111="Urinal",Calculator!F111,0)</f>
        <v>0</v>
      </c>
      <c r="E115" s="8">
        <f t="shared" si="5"/>
        <v>0</v>
      </c>
      <c r="F115" s="8">
        <f t="shared" si="6"/>
        <v>0</v>
      </c>
      <c r="G115" s="8">
        <f t="shared" si="7"/>
        <v>0</v>
      </c>
    </row>
    <row r="116" spans="1:7" x14ac:dyDescent="0.25">
      <c r="A116" s="8" t="str">
        <f>Calculator!D112</f>
        <v/>
      </c>
      <c r="B116" s="8" t="str">
        <f>IF(Calculator!G112&gt;0,Calculator!G112,Calculator!H112)</f>
        <v/>
      </c>
      <c r="C116" s="8">
        <f t="shared" si="4"/>
        <v>0.5</v>
      </c>
      <c r="D116" s="8">
        <f>IF(Calculator!E112="Urinal",Calculator!F112,0)</f>
        <v>0</v>
      </c>
      <c r="E116" s="8">
        <f t="shared" si="5"/>
        <v>0</v>
      </c>
      <c r="F116" s="8">
        <f t="shared" si="6"/>
        <v>0</v>
      </c>
      <c r="G116" s="8">
        <f t="shared" si="7"/>
        <v>0</v>
      </c>
    </row>
    <row r="117" spans="1:7" x14ac:dyDescent="0.25">
      <c r="A117" s="8" t="str">
        <f>Calculator!D113</f>
        <v/>
      </c>
      <c r="B117" s="8" t="str">
        <f>IF(Calculator!G113&gt;0,Calculator!G113,Calculator!H113)</f>
        <v/>
      </c>
      <c r="C117" s="8">
        <f t="shared" si="4"/>
        <v>0.5</v>
      </c>
      <c r="D117" s="8">
        <f>IF(Calculator!E113="Urinal",Calculator!F113,0)</f>
        <v>0</v>
      </c>
      <c r="E117" s="8">
        <f t="shared" si="5"/>
        <v>0</v>
      </c>
      <c r="F117" s="8">
        <f t="shared" si="6"/>
        <v>0</v>
      </c>
      <c r="G117" s="8">
        <f t="shared" si="7"/>
        <v>0</v>
      </c>
    </row>
    <row r="118" spans="1:7" x14ac:dyDescent="0.25">
      <c r="A118" s="8" t="str">
        <f>Calculator!D114</f>
        <v/>
      </c>
      <c r="B118" s="8" t="str">
        <f>IF(Calculator!G114&gt;0,Calculator!G114,Calculator!H114)</f>
        <v/>
      </c>
      <c r="C118" s="8">
        <f t="shared" si="4"/>
        <v>0.5</v>
      </c>
      <c r="D118" s="8">
        <f>IF(Calculator!E114="Urinal",Calculator!F114,0)</f>
        <v>0</v>
      </c>
      <c r="E118" s="8">
        <f t="shared" si="5"/>
        <v>0</v>
      </c>
      <c r="F118" s="8">
        <f t="shared" si="6"/>
        <v>0</v>
      </c>
      <c r="G118" s="8">
        <f t="shared" si="7"/>
        <v>0</v>
      </c>
    </row>
    <row r="119" spans="1:7" x14ac:dyDescent="0.25">
      <c r="A119" s="8" t="str">
        <f>Calculator!D115</f>
        <v/>
      </c>
      <c r="B119" s="8" t="str">
        <f>IF(Calculator!G115&gt;0,Calculator!G115,Calculator!H115)</f>
        <v/>
      </c>
      <c r="C119" s="8">
        <f t="shared" si="4"/>
        <v>0.5</v>
      </c>
      <c r="D119" s="8">
        <f>IF(Calculator!E115="Urinal",Calculator!F115,0)</f>
        <v>0</v>
      </c>
      <c r="E119" s="8">
        <f t="shared" si="5"/>
        <v>0</v>
      </c>
      <c r="F119" s="8">
        <f t="shared" si="6"/>
        <v>0</v>
      </c>
      <c r="G119" s="8">
        <f t="shared" si="7"/>
        <v>0</v>
      </c>
    </row>
    <row r="120" spans="1:7" x14ac:dyDescent="0.25">
      <c r="A120" s="8" t="str">
        <f>Calculator!D116</f>
        <v/>
      </c>
      <c r="B120" s="8" t="str">
        <f>IF(Calculator!G116&gt;0,Calculator!G116,Calculator!H116)</f>
        <v/>
      </c>
      <c r="C120" s="8">
        <f t="shared" si="4"/>
        <v>0.5</v>
      </c>
      <c r="D120" s="8">
        <f>IF(Calculator!E116="Urinal",Calculator!F116,0)</f>
        <v>0</v>
      </c>
      <c r="E120" s="8">
        <f t="shared" si="5"/>
        <v>0</v>
      </c>
      <c r="F120" s="8">
        <f t="shared" si="6"/>
        <v>0</v>
      </c>
      <c r="G120" s="8">
        <f t="shared" si="7"/>
        <v>0</v>
      </c>
    </row>
    <row r="121" spans="1:7" x14ac:dyDescent="0.25">
      <c r="A121" s="8" t="str">
        <f>Calculator!D117</f>
        <v/>
      </c>
      <c r="B121" s="8" t="str">
        <f>IF(Calculator!G117&gt;0,Calculator!G117,Calculator!H117)</f>
        <v/>
      </c>
      <c r="C121" s="8">
        <f t="shared" si="4"/>
        <v>0.5</v>
      </c>
      <c r="D121" s="8">
        <f>IF(Calculator!E117="Urinal",Calculator!F117,0)</f>
        <v>0</v>
      </c>
      <c r="E121" s="8">
        <f t="shared" si="5"/>
        <v>0</v>
      </c>
      <c r="F121" s="8">
        <f t="shared" si="6"/>
        <v>0</v>
      </c>
      <c r="G121" s="8">
        <f t="shared" si="7"/>
        <v>0</v>
      </c>
    </row>
    <row r="122" spans="1:7" x14ac:dyDescent="0.25">
      <c r="A122" s="8" t="str">
        <f>Calculator!D118</f>
        <v/>
      </c>
      <c r="B122" s="8" t="str">
        <f>IF(Calculator!G118&gt;0,Calculator!G118,Calculator!H118)</f>
        <v/>
      </c>
      <c r="C122" s="8">
        <f t="shared" si="4"/>
        <v>0.5</v>
      </c>
      <c r="D122" s="8">
        <f>IF(Calculator!E118="Urinal",Calculator!F118,0)</f>
        <v>0</v>
      </c>
      <c r="E122" s="8">
        <f t="shared" si="5"/>
        <v>0</v>
      </c>
      <c r="F122" s="8">
        <f t="shared" si="6"/>
        <v>0</v>
      </c>
      <c r="G122" s="8">
        <f t="shared" si="7"/>
        <v>0</v>
      </c>
    </row>
    <row r="123" spans="1:7" x14ac:dyDescent="0.25">
      <c r="A123" s="8" t="str">
        <f>Calculator!D119</f>
        <v/>
      </c>
      <c r="B123" s="8" t="str">
        <f>IF(Calculator!G119&gt;0,Calculator!G119,Calculator!H119)</f>
        <v/>
      </c>
      <c r="C123" s="8">
        <f t="shared" si="4"/>
        <v>0.5</v>
      </c>
      <c r="D123" s="8">
        <f>IF(Calculator!E119="Urinal",Calculator!F119,0)</f>
        <v>0</v>
      </c>
      <c r="E123" s="8">
        <f t="shared" si="5"/>
        <v>0</v>
      </c>
      <c r="F123" s="8">
        <f t="shared" si="6"/>
        <v>0</v>
      </c>
      <c r="G123" s="8">
        <f t="shared" si="7"/>
        <v>0</v>
      </c>
    </row>
    <row r="124" spans="1:7" x14ac:dyDescent="0.25">
      <c r="A124" s="8" t="str">
        <f>Calculator!D120</f>
        <v/>
      </c>
      <c r="B124" s="8" t="str">
        <f>IF(Calculator!G120&gt;0,Calculator!G120,Calculator!H120)</f>
        <v/>
      </c>
      <c r="C124" s="8">
        <f t="shared" si="4"/>
        <v>0.5</v>
      </c>
      <c r="D124" s="8">
        <f>IF(Calculator!E120="Urinal",Calculator!F120,0)</f>
        <v>0</v>
      </c>
      <c r="E124" s="8">
        <f t="shared" si="5"/>
        <v>0</v>
      </c>
      <c r="F124" s="8">
        <f t="shared" si="6"/>
        <v>0</v>
      </c>
      <c r="G124" s="8">
        <f t="shared" si="7"/>
        <v>0</v>
      </c>
    </row>
    <row r="125" spans="1:7" x14ac:dyDescent="0.25">
      <c r="A125" s="8" t="str">
        <f>Calculator!D121</f>
        <v/>
      </c>
      <c r="B125" s="8" t="str">
        <f>IF(Calculator!G121&gt;0,Calculator!G121,Calculator!H121)</f>
        <v/>
      </c>
      <c r="C125" s="8">
        <f t="shared" si="4"/>
        <v>0.5</v>
      </c>
      <c r="D125" s="8">
        <f>IF(Calculator!E121="Urinal",Calculator!F121,0)</f>
        <v>0</v>
      </c>
      <c r="E125" s="8">
        <f t="shared" si="5"/>
        <v>0</v>
      </c>
      <c r="F125" s="8">
        <f t="shared" si="6"/>
        <v>0</v>
      </c>
      <c r="G125" s="8">
        <f t="shared" si="7"/>
        <v>0</v>
      </c>
    </row>
    <row r="126" spans="1:7" x14ac:dyDescent="0.25">
      <c r="A126" s="8" t="str">
        <f>Calculator!D122</f>
        <v/>
      </c>
      <c r="B126" s="8" t="str">
        <f>IF(Calculator!G122&gt;0,Calculator!G122,Calculator!H122)</f>
        <v/>
      </c>
      <c r="C126" s="8">
        <f t="shared" si="4"/>
        <v>0.5</v>
      </c>
      <c r="D126" s="8">
        <f>IF(Calculator!E122="Urinal",Calculator!F122,0)</f>
        <v>0</v>
      </c>
      <c r="E126" s="8">
        <f t="shared" si="5"/>
        <v>0</v>
      </c>
      <c r="F126" s="8">
        <f t="shared" si="6"/>
        <v>0</v>
      </c>
      <c r="G126" s="8">
        <f t="shared" si="7"/>
        <v>0</v>
      </c>
    </row>
    <row r="127" spans="1:7" x14ac:dyDescent="0.25">
      <c r="A127" s="8" t="str">
        <f>Calculator!D123</f>
        <v/>
      </c>
      <c r="B127" s="8" t="str">
        <f>IF(Calculator!G123&gt;0,Calculator!G123,Calculator!H123)</f>
        <v/>
      </c>
      <c r="C127" s="8">
        <f t="shared" si="4"/>
        <v>0.5</v>
      </c>
      <c r="D127" s="8">
        <f>IF(Calculator!E123="Urinal",Calculator!F123,0)</f>
        <v>0</v>
      </c>
      <c r="E127" s="8">
        <f t="shared" si="5"/>
        <v>0</v>
      </c>
      <c r="F127" s="8">
        <f t="shared" si="6"/>
        <v>0</v>
      </c>
      <c r="G127" s="8">
        <f t="shared" si="7"/>
        <v>0</v>
      </c>
    </row>
    <row r="128" spans="1:7" x14ac:dyDescent="0.25">
      <c r="A128" s="8" t="str">
        <f>Calculator!D124</f>
        <v/>
      </c>
      <c r="B128" s="8" t="str">
        <f>IF(Calculator!G124&gt;0,Calculator!G124,Calculator!H124)</f>
        <v/>
      </c>
      <c r="C128" s="8">
        <f t="shared" si="4"/>
        <v>0.5</v>
      </c>
      <c r="D128" s="8">
        <f>IF(Calculator!E124="Urinal",Calculator!F124,0)</f>
        <v>0</v>
      </c>
      <c r="E128" s="8">
        <f t="shared" si="5"/>
        <v>0</v>
      </c>
      <c r="F128" s="8">
        <f t="shared" si="6"/>
        <v>0</v>
      </c>
      <c r="G128" s="8">
        <f t="shared" si="7"/>
        <v>0</v>
      </c>
    </row>
    <row r="129" spans="1:7" x14ac:dyDescent="0.25">
      <c r="A129" s="8" t="str">
        <f>Calculator!D125</f>
        <v/>
      </c>
      <c r="B129" s="8" t="str">
        <f>IF(Calculator!G125&gt;0,Calculator!G125,Calculator!H125)</f>
        <v/>
      </c>
      <c r="C129" s="8">
        <f t="shared" si="4"/>
        <v>0.5</v>
      </c>
      <c r="D129" s="8">
        <f>IF(Calculator!E125="Urinal",Calculator!F125,0)</f>
        <v>0</v>
      </c>
      <c r="E129" s="8">
        <f t="shared" si="5"/>
        <v>0</v>
      </c>
      <c r="F129" s="8">
        <f t="shared" si="6"/>
        <v>0</v>
      </c>
      <c r="G129" s="8">
        <f t="shared" si="7"/>
        <v>0</v>
      </c>
    </row>
    <row r="130" spans="1:7" x14ac:dyDescent="0.25">
      <c r="A130" s="8" t="str">
        <f>Calculator!D126</f>
        <v/>
      </c>
      <c r="B130" s="8" t="str">
        <f>IF(Calculator!G126&gt;0,Calculator!G126,Calculator!H126)</f>
        <v/>
      </c>
      <c r="C130" s="8">
        <f t="shared" si="4"/>
        <v>0.5</v>
      </c>
      <c r="D130" s="8">
        <f>IF(Calculator!E126="Urinal",Calculator!F126,0)</f>
        <v>0</v>
      </c>
      <c r="E130" s="8">
        <f t="shared" si="5"/>
        <v>0</v>
      </c>
      <c r="F130" s="8">
        <f t="shared" si="6"/>
        <v>0</v>
      </c>
      <c r="G130" s="8">
        <f t="shared" si="7"/>
        <v>0</v>
      </c>
    </row>
    <row r="131" spans="1:7" x14ac:dyDescent="0.25">
      <c r="A131" s="8" t="str">
        <f>Calculator!D127</f>
        <v/>
      </c>
      <c r="B131" s="8" t="str">
        <f>IF(Calculator!G127&gt;0,Calculator!G127,Calculator!H127)</f>
        <v/>
      </c>
      <c r="C131" s="8">
        <f t="shared" si="4"/>
        <v>0.5</v>
      </c>
      <c r="D131" s="8">
        <f>IF(Calculator!E127="Urinal",Calculator!F127,0)</f>
        <v>0</v>
      </c>
      <c r="E131" s="8">
        <f t="shared" si="5"/>
        <v>0</v>
      </c>
      <c r="F131" s="8">
        <f t="shared" si="6"/>
        <v>0</v>
      </c>
      <c r="G131" s="8">
        <f t="shared" si="7"/>
        <v>0</v>
      </c>
    </row>
    <row r="132" spans="1:7" x14ac:dyDescent="0.25">
      <c r="A132" s="8" t="str">
        <f>Calculator!D128</f>
        <v/>
      </c>
      <c r="B132" s="8" t="str">
        <f>IF(Calculator!G128&gt;0,Calculator!G128,Calculator!H128)</f>
        <v/>
      </c>
      <c r="C132" s="8">
        <f t="shared" si="4"/>
        <v>0.5</v>
      </c>
      <c r="D132" s="8">
        <f>IF(Calculator!E128="Urinal",Calculator!F128,0)</f>
        <v>0</v>
      </c>
      <c r="E132" s="8">
        <f t="shared" si="5"/>
        <v>0</v>
      </c>
      <c r="F132" s="8">
        <f t="shared" si="6"/>
        <v>0</v>
      </c>
      <c r="G132" s="8">
        <f t="shared" si="7"/>
        <v>0</v>
      </c>
    </row>
    <row r="133" spans="1:7" x14ac:dyDescent="0.25">
      <c r="A133" s="8" t="str">
        <f>Calculator!D129</f>
        <v/>
      </c>
      <c r="B133" s="8" t="str">
        <f>IF(Calculator!G129&gt;0,Calculator!G129,Calculator!H129)</f>
        <v/>
      </c>
      <c r="C133" s="8">
        <f t="shared" si="4"/>
        <v>0.5</v>
      </c>
      <c r="D133" s="8">
        <f>IF(Calculator!E129="Urinal",Calculator!F129,0)</f>
        <v>0</v>
      </c>
      <c r="E133" s="8">
        <f t="shared" si="5"/>
        <v>0</v>
      </c>
      <c r="F133" s="8">
        <f t="shared" si="6"/>
        <v>0</v>
      </c>
      <c r="G133" s="8">
        <f t="shared" si="7"/>
        <v>0</v>
      </c>
    </row>
    <row r="134" spans="1:7" x14ac:dyDescent="0.25">
      <c r="A134" s="8" t="str">
        <f>Calculator!D130</f>
        <v/>
      </c>
      <c r="B134" s="8" t="str">
        <f>IF(Calculator!G130&gt;0,Calculator!G130,Calculator!H130)</f>
        <v/>
      </c>
      <c r="C134" s="8">
        <f t="shared" si="4"/>
        <v>0.5</v>
      </c>
      <c r="D134" s="8">
        <f>IF(Calculator!E130="Urinal",Calculator!F130,0)</f>
        <v>0</v>
      </c>
      <c r="E134" s="8">
        <f t="shared" si="5"/>
        <v>0</v>
      </c>
      <c r="F134" s="8">
        <f t="shared" si="6"/>
        <v>0</v>
      </c>
      <c r="G134" s="8">
        <f t="shared" si="7"/>
        <v>0</v>
      </c>
    </row>
    <row r="135" spans="1:7" x14ac:dyDescent="0.25">
      <c r="A135" s="8" t="str">
        <f>Calculator!D131</f>
        <v/>
      </c>
      <c r="B135" s="8" t="str">
        <f>IF(Calculator!G131&gt;0,Calculator!G131,Calculator!H131)</f>
        <v/>
      </c>
      <c r="C135" s="8">
        <f t="shared" si="4"/>
        <v>0.5</v>
      </c>
      <c r="D135" s="8">
        <f>IF(Calculator!E131="Urinal",Calculator!F131,0)</f>
        <v>0</v>
      </c>
      <c r="E135" s="8">
        <f t="shared" si="5"/>
        <v>0</v>
      </c>
      <c r="F135" s="8">
        <f t="shared" si="6"/>
        <v>0</v>
      </c>
      <c r="G135" s="8">
        <f t="shared" si="7"/>
        <v>0</v>
      </c>
    </row>
    <row r="136" spans="1:7" x14ac:dyDescent="0.25">
      <c r="A136" s="8" t="str">
        <f>Calculator!D132</f>
        <v/>
      </c>
      <c r="B136" s="8" t="str">
        <f>IF(Calculator!G132&gt;0,Calculator!G132,Calculator!H132)</f>
        <v/>
      </c>
      <c r="C136" s="8">
        <f t="shared" si="4"/>
        <v>0.5</v>
      </c>
      <c r="D136" s="8">
        <f>IF(Calculator!E132="Urinal",Calculator!F132,0)</f>
        <v>0</v>
      </c>
      <c r="E136" s="8">
        <f t="shared" si="5"/>
        <v>0</v>
      </c>
      <c r="F136" s="8">
        <f t="shared" si="6"/>
        <v>0</v>
      </c>
      <c r="G136" s="8">
        <f t="shared" si="7"/>
        <v>0</v>
      </c>
    </row>
    <row r="137" spans="1:7" x14ac:dyDescent="0.25">
      <c r="A137" s="8" t="str">
        <f>Calculator!D133</f>
        <v/>
      </c>
      <c r="B137" s="8" t="str">
        <f>IF(Calculator!G133&gt;0,Calculator!G133,Calculator!H133)</f>
        <v/>
      </c>
      <c r="C137" s="8">
        <f t="shared" si="4"/>
        <v>0.5</v>
      </c>
      <c r="D137" s="8">
        <f>IF(Calculator!E133="Urinal",Calculator!F133,0)</f>
        <v>0</v>
      </c>
      <c r="E137" s="8">
        <f t="shared" si="5"/>
        <v>0</v>
      </c>
      <c r="F137" s="8">
        <f t="shared" si="6"/>
        <v>0</v>
      </c>
      <c r="G137" s="8">
        <f t="shared" si="7"/>
        <v>0</v>
      </c>
    </row>
    <row r="138" spans="1:7" x14ac:dyDescent="0.25">
      <c r="A138" s="8" t="str">
        <f>Calculator!D134</f>
        <v/>
      </c>
      <c r="B138" s="8" t="str">
        <f>IF(Calculator!G134&gt;0,Calculator!G134,Calculator!H134)</f>
        <v/>
      </c>
      <c r="C138" s="8">
        <f t="shared" si="4"/>
        <v>0.5</v>
      </c>
      <c r="D138" s="8">
        <f>IF(Calculator!E134="Urinal",Calculator!F134,0)</f>
        <v>0</v>
      </c>
      <c r="E138" s="8">
        <f t="shared" si="5"/>
        <v>0</v>
      </c>
      <c r="F138" s="8">
        <f t="shared" si="6"/>
        <v>0</v>
      </c>
      <c r="G138" s="8">
        <f t="shared" si="7"/>
        <v>0</v>
      </c>
    </row>
    <row r="139" spans="1:7" x14ac:dyDescent="0.25">
      <c r="A139" s="8" t="str">
        <f>Calculator!D135</f>
        <v/>
      </c>
      <c r="B139" s="8" t="str">
        <f>IF(Calculator!G135&gt;0,Calculator!G135,Calculator!H135)</f>
        <v/>
      </c>
      <c r="C139" s="8">
        <f t="shared" si="4"/>
        <v>0.5</v>
      </c>
      <c r="D139" s="8">
        <f>IF(Calculator!E135="Urinal",Calculator!F135,0)</f>
        <v>0</v>
      </c>
      <c r="E139" s="8">
        <f t="shared" si="5"/>
        <v>0</v>
      </c>
      <c r="F139" s="8">
        <f t="shared" si="6"/>
        <v>0</v>
      </c>
      <c r="G139" s="8">
        <f t="shared" si="7"/>
        <v>0</v>
      </c>
    </row>
    <row r="140" spans="1:7" x14ac:dyDescent="0.25">
      <c r="A140" s="8" t="str">
        <f>Calculator!D136</f>
        <v/>
      </c>
      <c r="B140" s="8" t="str">
        <f>IF(Calculator!G136&gt;0,Calculator!G136,Calculator!H136)</f>
        <v/>
      </c>
      <c r="C140" s="8">
        <f t="shared" si="4"/>
        <v>0.5</v>
      </c>
      <c r="D140" s="8">
        <f>IF(Calculator!E136="Urinal",Calculator!F136,0)</f>
        <v>0</v>
      </c>
      <c r="E140" s="8">
        <f t="shared" si="5"/>
        <v>0</v>
      </c>
      <c r="F140" s="8">
        <f t="shared" si="6"/>
        <v>0</v>
      </c>
      <c r="G140" s="8">
        <f t="shared" si="7"/>
        <v>0</v>
      </c>
    </row>
    <row r="141" spans="1:7" x14ac:dyDescent="0.25">
      <c r="A141" s="8" t="str">
        <f>Calculator!D137</f>
        <v/>
      </c>
      <c r="B141" s="8" t="str">
        <f>IF(Calculator!G137&gt;0,Calculator!G137,Calculator!H137)</f>
        <v/>
      </c>
      <c r="C141" s="8">
        <f t="shared" si="4"/>
        <v>0.5</v>
      </c>
      <c r="D141" s="8">
        <f>IF(Calculator!E137="Urinal",Calculator!F137,0)</f>
        <v>0</v>
      </c>
      <c r="E141" s="8">
        <f t="shared" si="5"/>
        <v>0</v>
      </c>
      <c r="F141" s="8">
        <f t="shared" si="6"/>
        <v>0</v>
      </c>
      <c r="G141" s="8">
        <f t="shared" si="7"/>
        <v>0</v>
      </c>
    </row>
    <row r="142" spans="1:7" x14ac:dyDescent="0.25">
      <c r="A142" s="8" t="str">
        <f>Calculator!D138</f>
        <v/>
      </c>
      <c r="B142" s="8" t="str">
        <f>IF(Calculator!G138&gt;0,Calculator!G138,Calculator!H138)</f>
        <v/>
      </c>
      <c r="C142" s="8">
        <f t="shared" si="4"/>
        <v>0.5</v>
      </c>
      <c r="D142" s="8">
        <f>IF(Calculator!E138="Urinal",Calculator!F138,0)</f>
        <v>0</v>
      </c>
      <c r="E142" s="8">
        <f t="shared" si="5"/>
        <v>0</v>
      </c>
      <c r="F142" s="8">
        <f t="shared" si="6"/>
        <v>0</v>
      </c>
      <c r="G142" s="8">
        <f t="shared" si="7"/>
        <v>0</v>
      </c>
    </row>
    <row r="143" spans="1:7" x14ac:dyDescent="0.25">
      <c r="A143" s="8" t="str">
        <f>Calculator!D139</f>
        <v/>
      </c>
      <c r="B143" s="8" t="str">
        <f>IF(Calculator!G139&gt;0,Calculator!G139,Calculator!H139)</f>
        <v/>
      </c>
      <c r="C143" s="8">
        <f t="shared" si="4"/>
        <v>0.5</v>
      </c>
      <c r="D143" s="8">
        <f>IF(Calculator!E139="Urinal",Calculator!F139,0)</f>
        <v>0</v>
      </c>
      <c r="E143" s="8">
        <f t="shared" si="5"/>
        <v>0</v>
      </c>
      <c r="F143" s="8">
        <f t="shared" si="6"/>
        <v>0</v>
      </c>
      <c r="G143" s="8">
        <f t="shared" si="7"/>
        <v>0</v>
      </c>
    </row>
    <row r="144" spans="1:7" x14ac:dyDescent="0.25">
      <c r="A144" s="8" t="str">
        <f>Calculator!D140</f>
        <v/>
      </c>
      <c r="B144" s="8" t="str">
        <f>IF(Calculator!G140&gt;0,Calculator!G140,Calculator!H140)</f>
        <v/>
      </c>
      <c r="C144" s="8">
        <f t="shared" si="4"/>
        <v>0.5</v>
      </c>
      <c r="D144" s="8">
        <f>IF(Calculator!E140="Urinal",Calculator!F140,0)</f>
        <v>0</v>
      </c>
      <c r="E144" s="8">
        <f t="shared" si="5"/>
        <v>0</v>
      </c>
      <c r="F144" s="8">
        <f t="shared" si="6"/>
        <v>0</v>
      </c>
      <c r="G144" s="8">
        <f t="shared" si="7"/>
        <v>0</v>
      </c>
    </row>
    <row r="145" spans="1:7" x14ac:dyDescent="0.25">
      <c r="A145" s="8" t="str">
        <f>Calculator!D141</f>
        <v/>
      </c>
      <c r="B145" s="8" t="str">
        <f>IF(Calculator!G141&gt;0,Calculator!G141,Calculator!H141)</f>
        <v/>
      </c>
      <c r="C145" s="8">
        <f t="shared" si="4"/>
        <v>0.5</v>
      </c>
      <c r="D145" s="8">
        <f>IF(Calculator!E141="Urinal",Calculator!F141,0)</f>
        <v>0</v>
      </c>
      <c r="E145" s="8">
        <f t="shared" si="5"/>
        <v>0</v>
      </c>
      <c r="F145" s="8">
        <f t="shared" si="6"/>
        <v>0</v>
      </c>
      <c r="G145" s="8">
        <f t="shared" si="7"/>
        <v>0</v>
      </c>
    </row>
    <row r="146" spans="1:7" x14ac:dyDescent="0.25">
      <c r="A146" s="8" t="str">
        <f>Calculator!D142</f>
        <v/>
      </c>
      <c r="B146" s="8" t="str">
        <f>IF(Calculator!G142&gt;0,Calculator!G142,Calculator!H142)</f>
        <v/>
      </c>
      <c r="C146" s="8">
        <f t="shared" si="4"/>
        <v>0.5</v>
      </c>
      <c r="D146" s="8">
        <f>IF(Calculator!E142="Urinal",Calculator!F142,0)</f>
        <v>0</v>
      </c>
      <c r="E146" s="8">
        <f t="shared" si="5"/>
        <v>0</v>
      </c>
      <c r="F146" s="8">
        <f t="shared" si="6"/>
        <v>0</v>
      </c>
      <c r="G146" s="8">
        <f t="shared" si="7"/>
        <v>0</v>
      </c>
    </row>
    <row r="147" spans="1:7" x14ac:dyDescent="0.25">
      <c r="A147" s="8" t="str">
        <f>Calculator!D143</f>
        <v/>
      </c>
      <c r="B147" s="8" t="str">
        <f>IF(Calculator!G143&gt;0,Calculator!G143,Calculator!H143)</f>
        <v/>
      </c>
      <c r="C147" s="8">
        <f t="shared" ref="C147:C210" si="8">$B$10</f>
        <v>0.5</v>
      </c>
      <c r="D147" s="8">
        <f>IF(Calculator!E143="Urinal",Calculator!F143,0)</f>
        <v>0</v>
      </c>
      <c r="E147" s="8">
        <f t="shared" ref="E147:E210" si="9">IFERROR((((NO_EMP*$B$13)+(NO_VIS*B142))*OP_DAYS)/$B$15,0)</f>
        <v>0</v>
      </c>
      <c r="F147" s="8">
        <f t="shared" ref="F147:F210" si="10">IFERROR(B147*D147*E147/GALPERM3,0)</f>
        <v>0</v>
      </c>
      <c r="G147" s="8">
        <f t="shared" ref="G147:G210" si="11">C147*D147*E147/GALPERM3</f>
        <v>0</v>
      </c>
    </row>
    <row r="148" spans="1:7" x14ac:dyDescent="0.25">
      <c r="A148" s="8" t="str">
        <f>Calculator!D144</f>
        <v/>
      </c>
      <c r="B148" s="8" t="str">
        <f>IF(Calculator!G144&gt;0,Calculator!G144,Calculator!H144)</f>
        <v/>
      </c>
      <c r="C148" s="8">
        <f t="shared" si="8"/>
        <v>0.5</v>
      </c>
      <c r="D148" s="8">
        <f>IF(Calculator!E144="Urinal",Calculator!F144,0)</f>
        <v>0</v>
      </c>
      <c r="E148" s="8">
        <f t="shared" si="9"/>
        <v>0</v>
      </c>
      <c r="F148" s="8">
        <f t="shared" si="10"/>
        <v>0</v>
      </c>
      <c r="G148" s="8">
        <f t="shared" si="11"/>
        <v>0</v>
      </c>
    </row>
    <row r="149" spans="1:7" x14ac:dyDescent="0.25">
      <c r="A149" s="8" t="str">
        <f>Calculator!D145</f>
        <v/>
      </c>
      <c r="B149" s="8" t="str">
        <f>IF(Calculator!G145&gt;0,Calculator!G145,Calculator!H145)</f>
        <v/>
      </c>
      <c r="C149" s="8">
        <f t="shared" si="8"/>
        <v>0.5</v>
      </c>
      <c r="D149" s="8">
        <f>IF(Calculator!E145="Urinal",Calculator!F145,0)</f>
        <v>0</v>
      </c>
      <c r="E149" s="8">
        <f t="shared" si="9"/>
        <v>0</v>
      </c>
      <c r="F149" s="8">
        <f t="shared" si="10"/>
        <v>0</v>
      </c>
      <c r="G149" s="8">
        <f t="shared" si="11"/>
        <v>0</v>
      </c>
    </row>
    <row r="150" spans="1:7" x14ac:dyDescent="0.25">
      <c r="A150" s="8" t="str">
        <f>Calculator!D146</f>
        <v/>
      </c>
      <c r="B150" s="8" t="str">
        <f>IF(Calculator!G146&gt;0,Calculator!G146,Calculator!H146)</f>
        <v/>
      </c>
      <c r="C150" s="8">
        <f t="shared" si="8"/>
        <v>0.5</v>
      </c>
      <c r="D150" s="8">
        <f>IF(Calculator!E146="Urinal",Calculator!F146,0)</f>
        <v>0</v>
      </c>
      <c r="E150" s="8">
        <f t="shared" si="9"/>
        <v>0</v>
      </c>
      <c r="F150" s="8">
        <f t="shared" si="10"/>
        <v>0</v>
      </c>
      <c r="G150" s="8">
        <f t="shared" si="11"/>
        <v>0</v>
      </c>
    </row>
    <row r="151" spans="1:7" x14ac:dyDescent="0.25">
      <c r="A151" s="8" t="str">
        <f>Calculator!D147</f>
        <v/>
      </c>
      <c r="B151" s="8" t="str">
        <f>IF(Calculator!G147&gt;0,Calculator!G147,Calculator!H147)</f>
        <v/>
      </c>
      <c r="C151" s="8">
        <f t="shared" si="8"/>
        <v>0.5</v>
      </c>
      <c r="D151" s="8">
        <f>IF(Calculator!E147="Urinal",Calculator!F147,0)</f>
        <v>0</v>
      </c>
      <c r="E151" s="8">
        <f t="shared" si="9"/>
        <v>0</v>
      </c>
      <c r="F151" s="8">
        <f t="shared" si="10"/>
        <v>0</v>
      </c>
      <c r="G151" s="8">
        <f t="shared" si="11"/>
        <v>0</v>
      </c>
    </row>
    <row r="152" spans="1:7" x14ac:dyDescent="0.25">
      <c r="A152" s="8" t="str">
        <f>Calculator!D148</f>
        <v/>
      </c>
      <c r="B152" s="8" t="str">
        <f>IF(Calculator!G148&gt;0,Calculator!G148,Calculator!H148)</f>
        <v/>
      </c>
      <c r="C152" s="8">
        <f t="shared" si="8"/>
        <v>0.5</v>
      </c>
      <c r="D152" s="8">
        <f>IF(Calculator!E148="Urinal",Calculator!F148,0)</f>
        <v>0</v>
      </c>
      <c r="E152" s="8">
        <f t="shared" si="9"/>
        <v>0</v>
      </c>
      <c r="F152" s="8">
        <f t="shared" si="10"/>
        <v>0</v>
      </c>
      <c r="G152" s="8">
        <f t="shared" si="11"/>
        <v>0</v>
      </c>
    </row>
    <row r="153" spans="1:7" x14ac:dyDescent="0.25">
      <c r="A153" s="8" t="str">
        <f>Calculator!D149</f>
        <v/>
      </c>
      <c r="B153" s="8" t="str">
        <f>IF(Calculator!G149&gt;0,Calculator!G149,Calculator!H149)</f>
        <v/>
      </c>
      <c r="C153" s="8">
        <f t="shared" si="8"/>
        <v>0.5</v>
      </c>
      <c r="D153" s="8">
        <f>IF(Calculator!E149="Urinal",Calculator!F149,0)</f>
        <v>0</v>
      </c>
      <c r="E153" s="8">
        <f t="shared" si="9"/>
        <v>0</v>
      </c>
      <c r="F153" s="8">
        <f t="shared" si="10"/>
        <v>0</v>
      </c>
      <c r="G153" s="8">
        <f t="shared" si="11"/>
        <v>0</v>
      </c>
    </row>
    <row r="154" spans="1:7" x14ac:dyDescent="0.25">
      <c r="A154" s="8" t="str">
        <f>Calculator!D150</f>
        <v/>
      </c>
      <c r="B154" s="8" t="str">
        <f>IF(Calculator!G150&gt;0,Calculator!G150,Calculator!H150)</f>
        <v/>
      </c>
      <c r="C154" s="8">
        <f t="shared" si="8"/>
        <v>0.5</v>
      </c>
      <c r="D154" s="8">
        <f>IF(Calculator!E150="Urinal",Calculator!F150,0)</f>
        <v>0</v>
      </c>
      <c r="E154" s="8">
        <f t="shared" si="9"/>
        <v>0</v>
      </c>
      <c r="F154" s="8">
        <f t="shared" si="10"/>
        <v>0</v>
      </c>
      <c r="G154" s="8">
        <f t="shared" si="11"/>
        <v>0</v>
      </c>
    </row>
    <row r="155" spans="1:7" x14ac:dyDescent="0.25">
      <c r="A155" s="8" t="str">
        <f>Calculator!D151</f>
        <v/>
      </c>
      <c r="B155" s="8" t="str">
        <f>IF(Calculator!G151&gt;0,Calculator!G151,Calculator!H151)</f>
        <v/>
      </c>
      <c r="C155" s="8">
        <f t="shared" si="8"/>
        <v>0.5</v>
      </c>
      <c r="D155" s="8">
        <f>IF(Calculator!E151="Urinal",Calculator!F151,0)</f>
        <v>0</v>
      </c>
      <c r="E155" s="8">
        <f t="shared" si="9"/>
        <v>0</v>
      </c>
      <c r="F155" s="8">
        <f t="shared" si="10"/>
        <v>0</v>
      </c>
      <c r="G155" s="8">
        <f t="shared" si="11"/>
        <v>0</v>
      </c>
    </row>
    <row r="156" spans="1:7" x14ac:dyDescent="0.25">
      <c r="A156" s="8" t="str">
        <f>Calculator!D152</f>
        <v/>
      </c>
      <c r="B156" s="8" t="str">
        <f>IF(Calculator!G152&gt;0,Calculator!G152,Calculator!H152)</f>
        <v/>
      </c>
      <c r="C156" s="8">
        <f t="shared" si="8"/>
        <v>0.5</v>
      </c>
      <c r="D156" s="8">
        <f>IF(Calculator!E152="Urinal",Calculator!F152,0)</f>
        <v>0</v>
      </c>
      <c r="E156" s="8">
        <f t="shared" si="9"/>
        <v>0</v>
      </c>
      <c r="F156" s="8">
        <f t="shared" si="10"/>
        <v>0</v>
      </c>
      <c r="G156" s="8">
        <f t="shared" si="11"/>
        <v>0</v>
      </c>
    </row>
    <row r="157" spans="1:7" x14ac:dyDescent="0.25">
      <c r="A157" s="8" t="str">
        <f>Calculator!D153</f>
        <v/>
      </c>
      <c r="B157" s="8" t="str">
        <f>IF(Calculator!G153&gt;0,Calculator!G153,Calculator!H153)</f>
        <v/>
      </c>
      <c r="C157" s="8">
        <f t="shared" si="8"/>
        <v>0.5</v>
      </c>
      <c r="D157" s="8">
        <f>IF(Calculator!E153="Urinal",Calculator!F153,0)</f>
        <v>0</v>
      </c>
      <c r="E157" s="8">
        <f t="shared" si="9"/>
        <v>0</v>
      </c>
      <c r="F157" s="8">
        <f t="shared" si="10"/>
        <v>0</v>
      </c>
      <c r="G157" s="8">
        <f t="shared" si="11"/>
        <v>0</v>
      </c>
    </row>
    <row r="158" spans="1:7" x14ac:dyDescent="0.25">
      <c r="A158" s="8" t="str">
        <f>Calculator!D154</f>
        <v/>
      </c>
      <c r="B158" s="8" t="str">
        <f>IF(Calculator!G154&gt;0,Calculator!G154,Calculator!H154)</f>
        <v/>
      </c>
      <c r="C158" s="8">
        <f t="shared" si="8"/>
        <v>0.5</v>
      </c>
      <c r="D158" s="8">
        <f>IF(Calculator!E154="Urinal",Calculator!F154,0)</f>
        <v>0</v>
      </c>
      <c r="E158" s="8">
        <f t="shared" si="9"/>
        <v>0</v>
      </c>
      <c r="F158" s="8">
        <f t="shared" si="10"/>
        <v>0</v>
      </c>
      <c r="G158" s="8">
        <f t="shared" si="11"/>
        <v>0</v>
      </c>
    </row>
    <row r="159" spans="1:7" x14ac:dyDescent="0.25">
      <c r="A159" s="8" t="str">
        <f>Calculator!D155</f>
        <v/>
      </c>
      <c r="B159" s="8" t="str">
        <f>IF(Calculator!G155&gt;0,Calculator!G155,Calculator!H155)</f>
        <v/>
      </c>
      <c r="C159" s="8">
        <f t="shared" si="8"/>
        <v>0.5</v>
      </c>
      <c r="D159" s="8">
        <f>IF(Calculator!E155="Urinal",Calculator!F155,0)</f>
        <v>0</v>
      </c>
      <c r="E159" s="8">
        <f t="shared" si="9"/>
        <v>0</v>
      </c>
      <c r="F159" s="8">
        <f t="shared" si="10"/>
        <v>0</v>
      </c>
      <c r="G159" s="8">
        <f t="shared" si="11"/>
        <v>0</v>
      </c>
    </row>
    <row r="160" spans="1:7" x14ac:dyDescent="0.25">
      <c r="A160" s="8" t="str">
        <f>Calculator!D156</f>
        <v/>
      </c>
      <c r="B160" s="8" t="str">
        <f>IF(Calculator!G156&gt;0,Calculator!G156,Calculator!H156)</f>
        <v/>
      </c>
      <c r="C160" s="8">
        <f t="shared" si="8"/>
        <v>0.5</v>
      </c>
      <c r="D160" s="8">
        <f>IF(Calculator!E156="Urinal",Calculator!F156,0)</f>
        <v>0</v>
      </c>
      <c r="E160" s="8">
        <f t="shared" si="9"/>
        <v>0</v>
      </c>
      <c r="F160" s="8">
        <f t="shared" si="10"/>
        <v>0</v>
      </c>
      <c r="G160" s="8">
        <f t="shared" si="11"/>
        <v>0</v>
      </c>
    </row>
    <row r="161" spans="1:7" x14ac:dyDescent="0.25">
      <c r="A161" s="8" t="str">
        <f>Calculator!D157</f>
        <v/>
      </c>
      <c r="B161" s="8" t="str">
        <f>IF(Calculator!G157&gt;0,Calculator!G157,Calculator!H157)</f>
        <v/>
      </c>
      <c r="C161" s="8">
        <f t="shared" si="8"/>
        <v>0.5</v>
      </c>
      <c r="D161" s="8">
        <f>IF(Calculator!E157="Urinal",Calculator!F157,0)</f>
        <v>0</v>
      </c>
      <c r="E161" s="8">
        <f t="shared" si="9"/>
        <v>0</v>
      </c>
      <c r="F161" s="8">
        <f t="shared" si="10"/>
        <v>0</v>
      </c>
      <c r="G161" s="8">
        <f t="shared" si="11"/>
        <v>0</v>
      </c>
    </row>
    <row r="162" spans="1:7" x14ac:dyDescent="0.25">
      <c r="A162" s="8" t="str">
        <f>Calculator!D158</f>
        <v/>
      </c>
      <c r="B162" s="8" t="str">
        <f>IF(Calculator!G158&gt;0,Calculator!G158,Calculator!H158)</f>
        <v/>
      </c>
      <c r="C162" s="8">
        <f t="shared" si="8"/>
        <v>0.5</v>
      </c>
      <c r="D162" s="8">
        <f>IF(Calculator!E158="Urinal",Calculator!F158,0)</f>
        <v>0</v>
      </c>
      <c r="E162" s="8">
        <f t="shared" si="9"/>
        <v>0</v>
      </c>
      <c r="F162" s="8">
        <f t="shared" si="10"/>
        <v>0</v>
      </c>
      <c r="G162" s="8">
        <f t="shared" si="11"/>
        <v>0</v>
      </c>
    </row>
    <row r="163" spans="1:7" x14ac:dyDescent="0.25">
      <c r="A163" s="8" t="str">
        <f>Calculator!D159</f>
        <v/>
      </c>
      <c r="B163" s="8" t="str">
        <f>IF(Calculator!G159&gt;0,Calculator!G159,Calculator!H159)</f>
        <v/>
      </c>
      <c r="C163" s="8">
        <f t="shared" si="8"/>
        <v>0.5</v>
      </c>
      <c r="D163" s="8">
        <f>IF(Calculator!E159="Urinal",Calculator!F159,0)</f>
        <v>0</v>
      </c>
      <c r="E163" s="8">
        <f t="shared" si="9"/>
        <v>0</v>
      </c>
      <c r="F163" s="8">
        <f t="shared" si="10"/>
        <v>0</v>
      </c>
      <c r="G163" s="8">
        <f t="shared" si="11"/>
        <v>0</v>
      </c>
    </row>
    <row r="164" spans="1:7" x14ac:dyDescent="0.25">
      <c r="A164" s="8" t="str">
        <f>Calculator!D160</f>
        <v/>
      </c>
      <c r="B164" s="8" t="str">
        <f>IF(Calculator!G160&gt;0,Calculator!G160,Calculator!H160)</f>
        <v/>
      </c>
      <c r="C164" s="8">
        <f t="shared" si="8"/>
        <v>0.5</v>
      </c>
      <c r="D164" s="8">
        <f>IF(Calculator!E160="Urinal",Calculator!F160,0)</f>
        <v>0</v>
      </c>
      <c r="E164" s="8">
        <f t="shared" si="9"/>
        <v>0</v>
      </c>
      <c r="F164" s="8">
        <f t="shared" si="10"/>
        <v>0</v>
      </c>
      <c r="G164" s="8">
        <f t="shared" si="11"/>
        <v>0</v>
      </c>
    </row>
    <row r="165" spans="1:7" x14ac:dyDescent="0.25">
      <c r="A165" s="8" t="str">
        <f>Calculator!D161</f>
        <v/>
      </c>
      <c r="B165" s="8" t="str">
        <f>IF(Calculator!G161&gt;0,Calculator!G161,Calculator!H161)</f>
        <v/>
      </c>
      <c r="C165" s="8">
        <f t="shared" si="8"/>
        <v>0.5</v>
      </c>
      <c r="D165" s="8">
        <f>IF(Calculator!E161="Urinal",Calculator!F161,0)</f>
        <v>0</v>
      </c>
      <c r="E165" s="8">
        <f t="shared" si="9"/>
        <v>0</v>
      </c>
      <c r="F165" s="8">
        <f t="shared" si="10"/>
        <v>0</v>
      </c>
      <c r="G165" s="8">
        <f t="shared" si="11"/>
        <v>0</v>
      </c>
    </row>
    <row r="166" spans="1:7" x14ac:dyDescent="0.25">
      <c r="A166" s="8" t="str">
        <f>Calculator!D162</f>
        <v/>
      </c>
      <c r="B166" s="8" t="str">
        <f>IF(Calculator!G162&gt;0,Calculator!G162,Calculator!H162)</f>
        <v/>
      </c>
      <c r="C166" s="8">
        <f t="shared" si="8"/>
        <v>0.5</v>
      </c>
      <c r="D166" s="8">
        <f>IF(Calculator!E162="Urinal",Calculator!F162,0)</f>
        <v>0</v>
      </c>
      <c r="E166" s="8">
        <f t="shared" si="9"/>
        <v>0</v>
      </c>
      <c r="F166" s="8">
        <f t="shared" si="10"/>
        <v>0</v>
      </c>
      <c r="G166" s="8">
        <f t="shared" si="11"/>
        <v>0</v>
      </c>
    </row>
    <row r="167" spans="1:7" x14ac:dyDescent="0.25">
      <c r="A167" s="8" t="str">
        <f>Calculator!D163</f>
        <v/>
      </c>
      <c r="B167" s="8" t="str">
        <f>IF(Calculator!G163&gt;0,Calculator!G163,Calculator!H163)</f>
        <v/>
      </c>
      <c r="C167" s="8">
        <f t="shared" si="8"/>
        <v>0.5</v>
      </c>
      <c r="D167" s="8">
        <f>IF(Calculator!E163="Urinal",Calculator!F163,0)</f>
        <v>0</v>
      </c>
      <c r="E167" s="8">
        <f t="shared" si="9"/>
        <v>0</v>
      </c>
      <c r="F167" s="8">
        <f t="shared" si="10"/>
        <v>0</v>
      </c>
      <c r="G167" s="8">
        <f t="shared" si="11"/>
        <v>0</v>
      </c>
    </row>
    <row r="168" spans="1:7" x14ac:dyDescent="0.25">
      <c r="A168" s="8" t="str">
        <f>Calculator!D164</f>
        <v/>
      </c>
      <c r="B168" s="8" t="str">
        <f>IF(Calculator!G164&gt;0,Calculator!G164,Calculator!H164)</f>
        <v/>
      </c>
      <c r="C168" s="8">
        <f t="shared" si="8"/>
        <v>0.5</v>
      </c>
      <c r="D168" s="8">
        <f>IF(Calculator!E164="Urinal",Calculator!F164,0)</f>
        <v>0</v>
      </c>
      <c r="E168" s="8">
        <f t="shared" si="9"/>
        <v>0</v>
      </c>
      <c r="F168" s="8">
        <f t="shared" si="10"/>
        <v>0</v>
      </c>
      <c r="G168" s="8">
        <f t="shared" si="11"/>
        <v>0</v>
      </c>
    </row>
    <row r="169" spans="1:7" x14ac:dyDescent="0.25">
      <c r="A169" s="8" t="str">
        <f>Calculator!D165</f>
        <v/>
      </c>
      <c r="B169" s="8" t="str">
        <f>IF(Calculator!G165&gt;0,Calculator!G165,Calculator!H165)</f>
        <v/>
      </c>
      <c r="C169" s="8">
        <f t="shared" si="8"/>
        <v>0.5</v>
      </c>
      <c r="D169" s="8">
        <f>IF(Calculator!E165="Urinal",Calculator!F165,0)</f>
        <v>0</v>
      </c>
      <c r="E169" s="8">
        <f t="shared" si="9"/>
        <v>0</v>
      </c>
      <c r="F169" s="8">
        <f t="shared" si="10"/>
        <v>0</v>
      </c>
      <c r="G169" s="8">
        <f t="shared" si="11"/>
        <v>0</v>
      </c>
    </row>
    <row r="170" spans="1:7" x14ac:dyDescent="0.25">
      <c r="A170" s="8" t="str">
        <f>Calculator!D166</f>
        <v/>
      </c>
      <c r="B170" s="8" t="str">
        <f>IF(Calculator!G166&gt;0,Calculator!G166,Calculator!H166)</f>
        <v/>
      </c>
      <c r="C170" s="8">
        <f t="shared" si="8"/>
        <v>0.5</v>
      </c>
      <c r="D170" s="8">
        <f>IF(Calculator!E166="Urinal",Calculator!F166,0)</f>
        <v>0</v>
      </c>
      <c r="E170" s="8">
        <f t="shared" si="9"/>
        <v>0</v>
      </c>
      <c r="F170" s="8">
        <f t="shared" si="10"/>
        <v>0</v>
      </c>
      <c r="G170" s="8">
        <f t="shared" si="11"/>
        <v>0</v>
      </c>
    </row>
    <row r="171" spans="1:7" x14ac:dyDescent="0.25">
      <c r="A171" s="8" t="str">
        <f>Calculator!D167</f>
        <v/>
      </c>
      <c r="B171" s="8" t="str">
        <f>IF(Calculator!G167&gt;0,Calculator!G167,Calculator!H167)</f>
        <v/>
      </c>
      <c r="C171" s="8">
        <f t="shared" si="8"/>
        <v>0.5</v>
      </c>
      <c r="D171" s="8">
        <f>IF(Calculator!E167="Urinal",Calculator!F167,0)</f>
        <v>0</v>
      </c>
      <c r="E171" s="8">
        <f t="shared" si="9"/>
        <v>0</v>
      </c>
      <c r="F171" s="8">
        <f t="shared" si="10"/>
        <v>0</v>
      </c>
      <c r="G171" s="8">
        <f t="shared" si="11"/>
        <v>0</v>
      </c>
    </row>
    <row r="172" spans="1:7" x14ac:dyDescent="0.25">
      <c r="A172" s="8" t="str">
        <f>Calculator!D168</f>
        <v/>
      </c>
      <c r="B172" s="8" t="str">
        <f>IF(Calculator!G168&gt;0,Calculator!G168,Calculator!H168)</f>
        <v/>
      </c>
      <c r="C172" s="8">
        <f t="shared" si="8"/>
        <v>0.5</v>
      </c>
      <c r="D172" s="8">
        <f>IF(Calculator!E168="Urinal",Calculator!F168,0)</f>
        <v>0</v>
      </c>
      <c r="E172" s="8">
        <f t="shared" si="9"/>
        <v>0</v>
      </c>
      <c r="F172" s="8">
        <f t="shared" si="10"/>
        <v>0</v>
      </c>
      <c r="G172" s="8">
        <f t="shared" si="11"/>
        <v>0</v>
      </c>
    </row>
    <row r="173" spans="1:7" x14ac:dyDescent="0.25">
      <c r="A173" s="8" t="str">
        <f>Calculator!D169</f>
        <v/>
      </c>
      <c r="B173" s="8" t="str">
        <f>IF(Calculator!G169&gt;0,Calculator!G169,Calculator!H169)</f>
        <v/>
      </c>
      <c r="C173" s="8">
        <f t="shared" si="8"/>
        <v>0.5</v>
      </c>
      <c r="D173" s="8">
        <f>IF(Calculator!E169="Urinal",Calculator!F169,0)</f>
        <v>0</v>
      </c>
      <c r="E173" s="8">
        <f t="shared" si="9"/>
        <v>0</v>
      </c>
      <c r="F173" s="8">
        <f t="shared" si="10"/>
        <v>0</v>
      </c>
      <c r="G173" s="8">
        <f t="shared" si="11"/>
        <v>0</v>
      </c>
    </row>
    <row r="174" spans="1:7" x14ac:dyDescent="0.25">
      <c r="A174" s="8" t="str">
        <f>Calculator!D170</f>
        <v/>
      </c>
      <c r="B174" s="8" t="str">
        <f>IF(Calculator!G170&gt;0,Calculator!G170,Calculator!H170)</f>
        <v/>
      </c>
      <c r="C174" s="8">
        <f t="shared" si="8"/>
        <v>0.5</v>
      </c>
      <c r="D174" s="8">
        <f>IF(Calculator!E170="Urinal",Calculator!F170,0)</f>
        <v>0</v>
      </c>
      <c r="E174" s="8">
        <f t="shared" si="9"/>
        <v>0</v>
      </c>
      <c r="F174" s="8">
        <f t="shared" si="10"/>
        <v>0</v>
      </c>
      <c r="G174" s="8">
        <f t="shared" si="11"/>
        <v>0</v>
      </c>
    </row>
    <row r="175" spans="1:7" x14ac:dyDescent="0.25">
      <c r="A175" s="8" t="str">
        <f>Calculator!D171</f>
        <v/>
      </c>
      <c r="B175" s="8" t="str">
        <f>IF(Calculator!G171&gt;0,Calculator!G171,Calculator!H171)</f>
        <v/>
      </c>
      <c r="C175" s="8">
        <f t="shared" si="8"/>
        <v>0.5</v>
      </c>
      <c r="D175" s="8">
        <f>IF(Calculator!E171="Urinal",Calculator!F171,0)</f>
        <v>0</v>
      </c>
      <c r="E175" s="8">
        <f t="shared" si="9"/>
        <v>0</v>
      </c>
      <c r="F175" s="8">
        <f t="shared" si="10"/>
        <v>0</v>
      </c>
      <c r="G175" s="8">
        <f t="shared" si="11"/>
        <v>0</v>
      </c>
    </row>
    <row r="176" spans="1:7" x14ac:dyDescent="0.25">
      <c r="A176" s="8" t="str">
        <f>Calculator!D172</f>
        <v/>
      </c>
      <c r="B176" s="8" t="str">
        <f>IF(Calculator!G172&gt;0,Calculator!G172,Calculator!H172)</f>
        <v/>
      </c>
      <c r="C176" s="8">
        <f t="shared" si="8"/>
        <v>0.5</v>
      </c>
      <c r="D176" s="8">
        <f>IF(Calculator!E172="Urinal",Calculator!F172,0)</f>
        <v>0</v>
      </c>
      <c r="E176" s="8">
        <f t="shared" si="9"/>
        <v>0</v>
      </c>
      <c r="F176" s="8">
        <f t="shared" si="10"/>
        <v>0</v>
      </c>
      <c r="G176" s="8">
        <f t="shared" si="11"/>
        <v>0</v>
      </c>
    </row>
    <row r="177" spans="1:7" x14ac:dyDescent="0.25">
      <c r="A177" s="8" t="str">
        <f>Calculator!D173</f>
        <v/>
      </c>
      <c r="B177" s="8" t="str">
        <f>IF(Calculator!G173&gt;0,Calculator!G173,Calculator!H173)</f>
        <v/>
      </c>
      <c r="C177" s="8">
        <f t="shared" si="8"/>
        <v>0.5</v>
      </c>
      <c r="D177" s="8">
        <f>IF(Calculator!E173="Urinal",Calculator!F173,0)</f>
        <v>0</v>
      </c>
      <c r="E177" s="8">
        <f t="shared" si="9"/>
        <v>0</v>
      </c>
      <c r="F177" s="8">
        <f t="shared" si="10"/>
        <v>0</v>
      </c>
      <c r="G177" s="8">
        <f t="shared" si="11"/>
        <v>0</v>
      </c>
    </row>
    <row r="178" spans="1:7" x14ac:dyDescent="0.25">
      <c r="A178" s="8" t="str">
        <f>Calculator!D174</f>
        <v/>
      </c>
      <c r="B178" s="8" t="str">
        <f>IF(Calculator!G174&gt;0,Calculator!G174,Calculator!H174)</f>
        <v/>
      </c>
      <c r="C178" s="8">
        <f t="shared" si="8"/>
        <v>0.5</v>
      </c>
      <c r="D178" s="8">
        <f>IF(Calculator!E174="Urinal",Calculator!F174,0)</f>
        <v>0</v>
      </c>
      <c r="E178" s="8">
        <f t="shared" si="9"/>
        <v>0</v>
      </c>
      <c r="F178" s="8">
        <f t="shared" si="10"/>
        <v>0</v>
      </c>
      <c r="G178" s="8">
        <f t="shared" si="11"/>
        <v>0</v>
      </c>
    </row>
    <row r="179" spans="1:7" x14ac:dyDescent="0.25">
      <c r="A179" s="8" t="str">
        <f>Calculator!D175</f>
        <v/>
      </c>
      <c r="B179" s="8" t="str">
        <f>IF(Calculator!G175&gt;0,Calculator!G175,Calculator!H175)</f>
        <v/>
      </c>
      <c r="C179" s="8">
        <f t="shared" si="8"/>
        <v>0.5</v>
      </c>
      <c r="D179" s="8">
        <f>IF(Calculator!E175="Urinal",Calculator!F175,0)</f>
        <v>0</v>
      </c>
      <c r="E179" s="8">
        <f t="shared" si="9"/>
        <v>0</v>
      </c>
      <c r="F179" s="8">
        <f t="shared" si="10"/>
        <v>0</v>
      </c>
      <c r="G179" s="8">
        <f t="shared" si="11"/>
        <v>0</v>
      </c>
    </row>
    <row r="180" spans="1:7" x14ac:dyDescent="0.25">
      <c r="A180" s="8" t="str">
        <f>Calculator!D176</f>
        <v/>
      </c>
      <c r="B180" s="8" t="str">
        <f>IF(Calculator!G176&gt;0,Calculator!G176,Calculator!H176)</f>
        <v/>
      </c>
      <c r="C180" s="8">
        <f t="shared" si="8"/>
        <v>0.5</v>
      </c>
      <c r="D180" s="8">
        <f>IF(Calculator!E176="Urinal",Calculator!F176,0)</f>
        <v>0</v>
      </c>
      <c r="E180" s="8">
        <f t="shared" si="9"/>
        <v>0</v>
      </c>
      <c r="F180" s="8">
        <f t="shared" si="10"/>
        <v>0</v>
      </c>
      <c r="G180" s="8">
        <f t="shared" si="11"/>
        <v>0</v>
      </c>
    </row>
    <row r="181" spans="1:7" x14ac:dyDescent="0.25">
      <c r="A181" s="8" t="str">
        <f>Calculator!D177</f>
        <v/>
      </c>
      <c r="B181" s="8" t="str">
        <f>IF(Calculator!G177&gt;0,Calculator!G177,Calculator!H177)</f>
        <v/>
      </c>
      <c r="C181" s="8">
        <f t="shared" si="8"/>
        <v>0.5</v>
      </c>
      <c r="D181" s="8">
        <f>IF(Calculator!E177="Urinal",Calculator!F177,0)</f>
        <v>0</v>
      </c>
      <c r="E181" s="8">
        <f t="shared" si="9"/>
        <v>0</v>
      </c>
      <c r="F181" s="8">
        <f t="shared" si="10"/>
        <v>0</v>
      </c>
      <c r="G181" s="8">
        <f t="shared" si="11"/>
        <v>0</v>
      </c>
    </row>
    <row r="182" spans="1:7" x14ac:dyDescent="0.25">
      <c r="A182" s="8" t="str">
        <f>Calculator!D178</f>
        <v/>
      </c>
      <c r="B182" s="8" t="str">
        <f>IF(Calculator!G178&gt;0,Calculator!G178,Calculator!H178)</f>
        <v/>
      </c>
      <c r="C182" s="8">
        <f t="shared" si="8"/>
        <v>0.5</v>
      </c>
      <c r="D182" s="8">
        <f>IF(Calculator!E178="Urinal",Calculator!F178,0)</f>
        <v>0</v>
      </c>
      <c r="E182" s="8">
        <f t="shared" si="9"/>
        <v>0</v>
      </c>
      <c r="F182" s="8">
        <f t="shared" si="10"/>
        <v>0</v>
      </c>
      <c r="G182" s="8">
        <f t="shared" si="11"/>
        <v>0</v>
      </c>
    </row>
    <row r="183" spans="1:7" x14ac:dyDescent="0.25">
      <c r="A183" s="8" t="str">
        <f>Calculator!D179</f>
        <v/>
      </c>
      <c r="B183" s="8" t="str">
        <f>IF(Calculator!G179&gt;0,Calculator!G179,Calculator!H179)</f>
        <v/>
      </c>
      <c r="C183" s="8">
        <f t="shared" si="8"/>
        <v>0.5</v>
      </c>
      <c r="D183" s="8">
        <f>IF(Calculator!E179="Urinal",Calculator!F179,0)</f>
        <v>0</v>
      </c>
      <c r="E183" s="8">
        <f t="shared" si="9"/>
        <v>0</v>
      </c>
      <c r="F183" s="8">
        <f t="shared" si="10"/>
        <v>0</v>
      </c>
      <c r="G183" s="8">
        <f t="shared" si="11"/>
        <v>0</v>
      </c>
    </row>
    <row r="184" spans="1:7" x14ac:dyDescent="0.25">
      <c r="A184" s="8" t="str">
        <f>Calculator!D180</f>
        <v/>
      </c>
      <c r="B184" s="8" t="str">
        <f>IF(Calculator!G180&gt;0,Calculator!G180,Calculator!H180)</f>
        <v/>
      </c>
      <c r="C184" s="8">
        <f t="shared" si="8"/>
        <v>0.5</v>
      </c>
      <c r="D184" s="8">
        <f>IF(Calculator!E180="Urinal",Calculator!F180,0)</f>
        <v>0</v>
      </c>
      <c r="E184" s="8">
        <f t="shared" si="9"/>
        <v>0</v>
      </c>
      <c r="F184" s="8">
        <f t="shared" si="10"/>
        <v>0</v>
      </c>
      <c r="G184" s="8">
        <f t="shared" si="11"/>
        <v>0</v>
      </c>
    </row>
    <row r="185" spans="1:7" x14ac:dyDescent="0.25">
      <c r="A185" s="8" t="str">
        <f>Calculator!D181</f>
        <v/>
      </c>
      <c r="B185" s="8" t="str">
        <f>IF(Calculator!G181&gt;0,Calculator!G181,Calculator!H181)</f>
        <v/>
      </c>
      <c r="C185" s="8">
        <f t="shared" si="8"/>
        <v>0.5</v>
      </c>
      <c r="D185" s="8">
        <f>IF(Calculator!E181="Urinal",Calculator!F181,0)</f>
        <v>0</v>
      </c>
      <c r="E185" s="8">
        <f t="shared" si="9"/>
        <v>0</v>
      </c>
      <c r="F185" s="8">
        <f t="shared" si="10"/>
        <v>0</v>
      </c>
      <c r="G185" s="8">
        <f t="shared" si="11"/>
        <v>0</v>
      </c>
    </row>
    <row r="186" spans="1:7" x14ac:dyDescent="0.25">
      <c r="A186" s="8" t="str">
        <f>Calculator!D182</f>
        <v/>
      </c>
      <c r="B186" s="8" t="str">
        <f>IF(Calculator!G182&gt;0,Calculator!G182,Calculator!H182)</f>
        <v/>
      </c>
      <c r="C186" s="8">
        <f t="shared" si="8"/>
        <v>0.5</v>
      </c>
      <c r="D186" s="8">
        <f>IF(Calculator!E182="Urinal",Calculator!F182,0)</f>
        <v>0</v>
      </c>
      <c r="E186" s="8">
        <f t="shared" si="9"/>
        <v>0</v>
      </c>
      <c r="F186" s="8">
        <f t="shared" si="10"/>
        <v>0</v>
      </c>
      <c r="G186" s="8">
        <f t="shared" si="11"/>
        <v>0</v>
      </c>
    </row>
    <row r="187" spans="1:7" x14ac:dyDescent="0.25">
      <c r="A187" s="8" t="str">
        <f>Calculator!D183</f>
        <v/>
      </c>
      <c r="B187" s="8" t="str">
        <f>IF(Calculator!G183&gt;0,Calculator!G183,Calculator!H183)</f>
        <v/>
      </c>
      <c r="C187" s="8">
        <f t="shared" si="8"/>
        <v>0.5</v>
      </c>
      <c r="D187" s="8">
        <f>IF(Calculator!E183="Urinal",Calculator!F183,0)</f>
        <v>0</v>
      </c>
      <c r="E187" s="8">
        <f t="shared" si="9"/>
        <v>0</v>
      </c>
      <c r="F187" s="8">
        <f t="shared" si="10"/>
        <v>0</v>
      </c>
      <c r="G187" s="8">
        <f t="shared" si="11"/>
        <v>0</v>
      </c>
    </row>
    <row r="188" spans="1:7" x14ac:dyDescent="0.25">
      <c r="A188" s="8" t="str">
        <f>Calculator!D184</f>
        <v/>
      </c>
      <c r="B188" s="8" t="str">
        <f>IF(Calculator!G184&gt;0,Calculator!G184,Calculator!H184)</f>
        <v/>
      </c>
      <c r="C188" s="8">
        <f t="shared" si="8"/>
        <v>0.5</v>
      </c>
      <c r="D188" s="8">
        <f>IF(Calculator!E184="Urinal",Calculator!F184,0)</f>
        <v>0</v>
      </c>
      <c r="E188" s="8">
        <f t="shared" si="9"/>
        <v>0</v>
      </c>
      <c r="F188" s="8">
        <f t="shared" si="10"/>
        <v>0</v>
      </c>
      <c r="G188" s="8">
        <f t="shared" si="11"/>
        <v>0</v>
      </c>
    </row>
    <row r="189" spans="1:7" x14ac:dyDescent="0.25">
      <c r="A189" s="8" t="str">
        <f>Calculator!D185</f>
        <v/>
      </c>
      <c r="B189" s="8" t="str">
        <f>IF(Calculator!G185&gt;0,Calculator!G185,Calculator!H185)</f>
        <v/>
      </c>
      <c r="C189" s="8">
        <f t="shared" si="8"/>
        <v>0.5</v>
      </c>
      <c r="D189" s="8">
        <f>IF(Calculator!E185="Urinal",Calculator!F185,0)</f>
        <v>0</v>
      </c>
      <c r="E189" s="8">
        <f t="shared" si="9"/>
        <v>0</v>
      </c>
      <c r="F189" s="8">
        <f t="shared" si="10"/>
        <v>0</v>
      </c>
      <c r="G189" s="8">
        <f t="shared" si="11"/>
        <v>0</v>
      </c>
    </row>
    <row r="190" spans="1:7" x14ac:dyDescent="0.25">
      <c r="A190" s="8" t="str">
        <f>Calculator!D186</f>
        <v/>
      </c>
      <c r="B190" s="8" t="str">
        <f>IF(Calculator!G186&gt;0,Calculator!G186,Calculator!H186)</f>
        <v/>
      </c>
      <c r="C190" s="8">
        <f t="shared" si="8"/>
        <v>0.5</v>
      </c>
      <c r="D190" s="8">
        <f>IF(Calculator!E186="Urinal",Calculator!F186,0)</f>
        <v>0</v>
      </c>
      <c r="E190" s="8">
        <f t="shared" si="9"/>
        <v>0</v>
      </c>
      <c r="F190" s="8">
        <f t="shared" si="10"/>
        <v>0</v>
      </c>
      <c r="G190" s="8">
        <f t="shared" si="11"/>
        <v>0</v>
      </c>
    </row>
    <row r="191" spans="1:7" x14ac:dyDescent="0.25">
      <c r="A191" s="8" t="str">
        <f>Calculator!D187</f>
        <v/>
      </c>
      <c r="B191" s="8" t="str">
        <f>IF(Calculator!G187&gt;0,Calculator!G187,Calculator!H187)</f>
        <v/>
      </c>
      <c r="C191" s="8">
        <f t="shared" si="8"/>
        <v>0.5</v>
      </c>
      <c r="D191" s="8">
        <f>IF(Calculator!E187="Urinal",Calculator!F187,0)</f>
        <v>0</v>
      </c>
      <c r="E191" s="8">
        <f t="shared" si="9"/>
        <v>0</v>
      </c>
      <c r="F191" s="8">
        <f t="shared" si="10"/>
        <v>0</v>
      </c>
      <c r="G191" s="8">
        <f t="shared" si="11"/>
        <v>0</v>
      </c>
    </row>
    <row r="192" spans="1:7" x14ac:dyDescent="0.25">
      <c r="A192" s="8" t="str">
        <f>Calculator!D188</f>
        <v/>
      </c>
      <c r="B192" s="8" t="str">
        <f>IF(Calculator!G188&gt;0,Calculator!G188,Calculator!H188)</f>
        <v/>
      </c>
      <c r="C192" s="8">
        <f t="shared" si="8"/>
        <v>0.5</v>
      </c>
      <c r="D192" s="8">
        <f>IF(Calculator!E188="Urinal",Calculator!F188,0)</f>
        <v>0</v>
      </c>
      <c r="E192" s="8">
        <f t="shared" si="9"/>
        <v>0</v>
      </c>
      <c r="F192" s="8">
        <f t="shared" si="10"/>
        <v>0</v>
      </c>
      <c r="G192" s="8">
        <f t="shared" si="11"/>
        <v>0</v>
      </c>
    </row>
    <row r="193" spans="1:7" x14ac:dyDescent="0.25">
      <c r="A193" s="8" t="str">
        <f>Calculator!D189</f>
        <v/>
      </c>
      <c r="B193" s="8" t="str">
        <f>IF(Calculator!G189&gt;0,Calculator!G189,Calculator!H189)</f>
        <v/>
      </c>
      <c r="C193" s="8">
        <f t="shared" si="8"/>
        <v>0.5</v>
      </c>
      <c r="D193" s="8">
        <f>IF(Calculator!E189="Urinal",Calculator!F189,0)</f>
        <v>0</v>
      </c>
      <c r="E193" s="8">
        <f t="shared" si="9"/>
        <v>0</v>
      </c>
      <c r="F193" s="8">
        <f t="shared" si="10"/>
        <v>0</v>
      </c>
      <c r="G193" s="8">
        <f t="shared" si="11"/>
        <v>0</v>
      </c>
    </row>
    <row r="194" spans="1:7" x14ac:dyDescent="0.25">
      <c r="A194" s="8" t="str">
        <f>Calculator!D190</f>
        <v/>
      </c>
      <c r="B194" s="8" t="str">
        <f>IF(Calculator!G190&gt;0,Calculator!G190,Calculator!H190)</f>
        <v/>
      </c>
      <c r="C194" s="8">
        <f t="shared" si="8"/>
        <v>0.5</v>
      </c>
      <c r="D194" s="8">
        <f>IF(Calculator!E190="Urinal",Calculator!F190,0)</f>
        <v>0</v>
      </c>
      <c r="E194" s="8">
        <f t="shared" si="9"/>
        <v>0</v>
      </c>
      <c r="F194" s="8">
        <f t="shared" si="10"/>
        <v>0</v>
      </c>
      <c r="G194" s="8">
        <f t="shared" si="11"/>
        <v>0</v>
      </c>
    </row>
    <row r="195" spans="1:7" x14ac:dyDescent="0.25">
      <c r="A195" s="8" t="str">
        <f>Calculator!D191</f>
        <v/>
      </c>
      <c r="B195" s="8" t="str">
        <f>IF(Calculator!G191&gt;0,Calculator!G191,Calculator!H191)</f>
        <v/>
      </c>
      <c r="C195" s="8">
        <f t="shared" si="8"/>
        <v>0.5</v>
      </c>
      <c r="D195" s="8">
        <f>IF(Calculator!E191="Urinal",Calculator!F191,0)</f>
        <v>0</v>
      </c>
      <c r="E195" s="8">
        <f t="shared" si="9"/>
        <v>0</v>
      </c>
      <c r="F195" s="8">
        <f t="shared" si="10"/>
        <v>0</v>
      </c>
      <c r="G195" s="8">
        <f t="shared" si="11"/>
        <v>0</v>
      </c>
    </row>
    <row r="196" spans="1:7" x14ac:dyDescent="0.25">
      <c r="A196" s="8" t="str">
        <f>Calculator!D192</f>
        <v/>
      </c>
      <c r="B196" s="8" t="str">
        <f>IF(Calculator!G192&gt;0,Calculator!G192,Calculator!H192)</f>
        <v/>
      </c>
      <c r="C196" s="8">
        <f t="shared" si="8"/>
        <v>0.5</v>
      </c>
      <c r="D196" s="8">
        <f>IF(Calculator!E192="Urinal",Calculator!F192,0)</f>
        <v>0</v>
      </c>
      <c r="E196" s="8">
        <f t="shared" si="9"/>
        <v>0</v>
      </c>
      <c r="F196" s="8">
        <f t="shared" si="10"/>
        <v>0</v>
      </c>
      <c r="G196" s="8">
        <f t="shared" si="11"/>
        <v>0</v>
      </c>
    </row>
    <row r="197" spans="1:7" x14ac:dyDescent="0.25">
      <c r="A197" s="8" t="str">
        <f>Calculator!D193</f>
        <v/>
      </c>
      <c r="B197" s="8" t="str">
        <f>IF(Calculator!G193&gt;0,Calculator!G193,Calculator!H193)</f>
        <v/>
      </c>
      <c r="C197" s="8">
        <f t="shared" si="8"/>
        <v>0.5</v>
      </c>
      <c r="D197" s="8">
        <f>IF(Calculator!E193="Urinal",Calculator!F193,0)</f>
        <v>0</v>
      </c>
      <c r="E197" s="8">
        <f t="shared" si="9"/>
        <v>0</v>
      </c>
      <c r="F197" s="8">
        <f t="shared" si="10"/>
        <v>0</v>
      </c>
      <c r="G197" s="8">
        <f t="shared" si="11"/>
        <v>0</v>
      </c>
    </row>
    <row r="198" spans="1:7" x14ac:dyDescent="0.25">
      <c r="A198" s="8" t="str">
        <f>Calculator!D194</f>
        <v/>
      </c>
      <c r="B198" s="8" t="str">
        <f>IF(Calculator!G194&gt;0,Calculator!G194,Calculator!H194)</f>
        <v/>
      </c>
      <c r="C198" s="8">
        <f t="shared" si="8"/>
        <v>0.5</v>
      </c>
      <c r="D198" s="8">
        <f>IF(Calculator!E194="Urinal",Calculator!F194,0)</f>
        <v>0</v>
      </c>
      <c r="E198" s="8">
        <f t="shared" si="9"/>
        <v>0</v>
      </c>
      <c r="F198" s="8">
        <f t="shared" si="10"/>
        <v>0</v>
      </c>
      <c r="G198" s="8">
        <f t="shared" si="11"/>
        <v>0</v>
      </c>
    </row>
    <row r="199" spans="1:7" x14ac:dyDescent="0.25">
      <c r="A199" s="8" t="str">
        <f>Calculator!D195</f>
        <v/>
      </c>
      <c r="B199" s="8" t="str">
        <f>IF(Calculator!G195&gt;0,Calculator!G195,Calculator!H195)</f>
        <v/>
      </c>
      <c r="C199" s="8">
        <f t="shared" si="8"/>
        <v>0.5</v>
      </c>
      <c r="D199" s="8">
        <f>IF(Calculator!E195="Urinal",Calculator!F195,0)</f>
        <v>0</v>
      </c>
      <c r="E199" s="8">
        <f t="shared" si="9"/>
        <v>0</v>
      </c>
      <c r="F199" s="8">
        <f t="shared" si="10"/>
        <v>0</v>
      </c>
      <c r="G199" s="8">
        <f t="shared" si="11"/>
        <v>0</v>
      </c>
    </row>
    <row r="200" spans="1:7" x14ac:dyDescent="0.25">
      <c r="A200" s="8" t="str">
        <f>Calculator!D196</f>
        <v/>
      </c>
      <c r="B200" s="8" t="str">
        <f>IF(Calculator!G196&gt;0,Calculator!G196,Calculator!H196)</f>
        <v/>
      </c>
      <c r="C200" s="8">
        <f t="shared" si="8"/>
        <v>0.5</v>
      </c>
      <c r="D200" s="8">
        <f>IF(Calculator!E196="Urinal",Calculator!F196,0)</f>
        <v>0</v>
      </c>
      <c r="E200" s="8">
        <f t="shared" si="9"/>
        <v>0</v>
      </c>
      <c r="F200" s="8">
        <f t="shared" si="10"/>
        <v>0</v>
      </c>
      <c r="G200" s="8">
        <f t="shared" si="11"/>
        <v>0</v>
      </c>
    </row>
    <row r="201" spans="1:7" x14ac:dyDescent="0.25">
      <c r="A201" s="8" t="str">
        <f>Calculator!D197</f>
        <v/>
      </c>
      <c r="B201" s="8" t="str">
        <f>IF(Calculator!G197&gt;0,Calculator!G197,Calculator!H197)</f>
        <v/>
      </c>
      <c r="C201" s="8">
        <f t="shared" si="8"/>
        <v>0.5</v>
      </c>
      <c r="D201" s="8">
        <f>IF(Calculator!E197="Urinal",Calculator!F197,0)</f>
        <v>0</v>
      </c>
      <c r="E201" s="8">
        <f t="shared" si="9"/>
        <v>0</v>
      </c>
      <c r="F201" s="8">
        <f t="shared" si="10"/>
        <v>0</v>
      </c>
      <c r="G201" s="8">
        <f t="shared" si="11"/>
        <v>0</v>
      </c>
    </row>
    <row r="202" spans="1:7" x14ac:dyDescent="0.25">
      <c r="A202" s="8" t="str">
        <f>Calculator!D198</f>
        <v/>
      </c>
      <c r="B202" s="8" t="str">
        <f>IF(Calculator!G198&gt;0,Calculator!G198,Calculator!H198)</f>
        <v/>
      </c>
      <c r="C202" s="8">
        <f t="shared" si="8"/>
        <v>0.5</v>
      </c>
      <c r="D202" s="8">
        <f>IF(Calculator!E198="Urinal",Calculator!F198,0)</f>
        <v>0</v>
      </c>
      <c r="E202" s="8">
        <f t="shared" si="9"/>
        <v>0</v>
      </c>
      <c r="F202" s="8">
        <f t="shared" si="10"/>
        <v>0</v>
      </c>
      <c r="G202" s="8">
        <f t="shared" si="11"/>
        <v>0</v>
      </c>
    </row>
    <row r="203" spans="1:7" x14ac:dyDescent="0.25">
      <c r="A203" s="8" t="str">
        <f>Calculator!D199</f>
        <v/>
      </c>
      <c r="B203" s="8" t="str">
        <f>IF(Calculator!G199&gt;0,Calculator!G199,Calculator!H199)</f>
        <v/>
      </c>
      <c r="C203" s="8">
        <f t="shared" si="8"/>
        <v>0.5</v>
      </c>
      <c r="D203" s="8">
        <f>IF(Calculator!E199="Urinal",Calculator!F199,0)</f>
        <v>0</v>
      </c>
      <c r="E203" s="8">
        <f t="shared" si="9"/>
        <v>0</v>
      </c>
      <c r="F203" s="8">
        <f t="shared" si="10"/>
        <v>0</v>
      </c>
      <c r="G203" s="8">
        <f t="shared" si="11"/>
        <v>0</v>
      </c>
    </row>
    <row r="204" spans="1:7" x14ac:dyDescent="0.25">
      <c r="A204" s="8" t="str">
        <f>Calculator!D200</f>
        <v/>
      </c>
      <c r="B204" s="8" t="str">
        <f>IF(Calculator!G200&gt;0,Calculator!G200,Calculator!H200)</f>
        <v/>
      </c>
      <c r="C204" s="8">
        <f t="shared" si="8"/>
        <v>0.5</v>
      </c>
      <c r="D204" s="8">
        <f>IF(Calculator!E200="Urinal",Calculator!F200,0)</f>
        <v>0</v>
      </c>
      <c r="E204" s="8">
        <f t="shared" si="9"/>
        <v>0</v>
      </c>
      <c r="F204" s="8">
        <f t="shared" si="10"/>
        <v>0</v>
      </c>
      <c r="G204" s="8">
        <f t="shared" si="11"/>
        <v>0</v>
      </c>
    </row>
    <row r="205" spans="1:7" x14ac:dyDescent="0.25">
      <c r="A205" s="8" t="str">
        <f>Calculator!D201</f>
        <v/>
      </c>
      <c r="B205" s="8" t="str">
        <f>IF(Calculator!G201&gt;0,Calculator!G201,Calculator!H201)</f>
        <v/>
      </c>
      <c r="C205" s="8">
        <f t="shared" si="8"/>
        <v>0.5</v>
      </c>
      <c r="D205" s="8">
        <f>IF(Calculator!E201="Urinal",Calculator!F201,0)</f>
        <v>0</v>
      </c>
      <c r="E205" s="8">
        <f t="shared" si="9"/>
        <v>0</v>
      </c>
      <c r="F205" s="8">
        <f t="shared" si="10"/>
        <v>0</v>
      </c>
      <c r="G205" s="8">
        <f t="shared" si="11"/>
        <v>0</v>
      </c>
    </row>
    <row r="206" spans="1:7" x14ac:dyDescent="0.25">
      <c r="A206" s="8" t="str">
        <f>Calculator!D202</f>
        <v/>
      </c>
      <c r="B206" s="8" t="str">
        <f>IF(Calculator!G202&gt;0,Calculator!G202,Calculator!H202)</f>
        <v/>
      </c>
      <c r="C206" s="8">
        <f t="shared" si="8"/>
        <v>0.5</v>
      </c>
      <c r="D206" s="8">
        <f>IF(Calculator!E202="Urinal",Calculator!F202,0)</f>
        <v>0</v>
      </c>
      <c r="E206" s="8">
        <f t="shared" si="9"/>
        <v>0</v>
      </c>
      <c r="F206" s="8">
        <f t="shared" si="10"/>
        <v>0</v>
      </c>
      <c r="G206" s="8">
        <f t="shared" si="11"/>
        <v>0</v>
      </c>
    </row>
    <row r="207" spans="1:7" x14ac:dyDescent="0.25">
      <c r="A207" s="8" t="str">
        <f>Calculator!D203</f>
        <v/>
      </c>
      <c r="B207" s="8" t="str">
        <f>IF(Calculator!G203&gt;0,Calculator!G203,Calculator!H203)</f>
        <v/>
      </c>
      <c r="C207" s="8">
        <f t="shared" si="8"/>
        <v>0.5</v>
      </c>
      <c r="D207" s="8">
        <f>IF(Calculator!E203="Urinal",Calculator!F203,0)</f>
        <v>0</v>
      </c>
      <c r="E207" s="8">
        <f t="shared" si="9"/>
        <v>0</v>
      </c>
      <c r="F207" s="8">
        <f t="shared" si="10"/>
        <v>0</v>
      </c>
      <c r="G207" s="8">
        <f t="shared" si="11"/>
        <v>0</v>
      </c>
    </row>
    <row r="208" spans="1:7" x14ac:dyDescent="0.25">
      <c r="A208" s="8" t="str">
        <f>Calculator!D204</f>
        <v/>
      </c>
      <c r="B208" s="8" t="str">
        <f>IF(Calculator!G204&gt;0,Calculator!G204,Calculator!H204)</f>
        <v/>
      </c>
      <c r="C208" s="8">
        <f t="shared" si="8"/>
        <v>0.5</v>
      </c>
      <c r="D208" s="8">
        <f>IF(Calculator!E204="Urinal",Calculator!F204,0)</f>
        <v>0</v>
      </c>
      <c r="E208" s="8">
        <f t="shared" si="9"/>
        <v>0</v>
      </c>
      <c r="F208" s="8">
        <f t="shared" si="10"/>
        <v>0</v>
      </c>
      <c r="G208" s="8">
        <f t="shared" si="11"/>
        <v>0</v>
      </c>
    </row>
    <row r="209" spans="1:7" x14ac:dyDescent="0.25">
      <c r="A209" s="8" t="str">
        <f>Calculator!D205</f>
        <v/>
      </c>
      <c r="B209" s="8" t="str">
        <f>IF(Calculator!G205&gt;0,Calculator!G205,Calculator!H205)</f>
        <v/>
      </c>
      <c r="C209" s="8">
        <f t="shared" si="8"/>
        <v>0.5</v>
      </c>
      <c r="D209" s="8">
        <f>IF(Calculator!E205="Urinal",Calculator!F205,0)</f>
        <v>0</v>
      </c>
      <c r="E209" s="8">
        <f t="shared" si="9"/>
        <v>0</v>
      </c>
      <c r="F209" s="8">
        <f t="shared" si="10"/>
        <v>0</v>
      </c>
      <c r="G209" s="8">
        <f t="shared" si="11"/>
        <v>0</v>
      </c>
    </row>
    <row r="210" spans="1:7" x14ac:dyDescent="0.25">
      <c r="A210" s="8" t="str">
        <f>Calculator!D206</f>
        <v/>
      </c>
      <c r="B210" s="8" t="str">
        <f>IF(Calculator!G206&gt;0,Calculator!G206,Calculator!H206)</f>
        <v/>
      </c>
      <c r="C210" s="8">
        <f t="shared" si="8"/>
        <v>0.5</v>
      </c>
      <c r="D210" s="8">
        <f>IF(Calculator!E206="Urinal",Calculator!F206,0)</f>
        <v>0</v>
      </c>
      <c r="E210" s="8">
        <f t="shared" si="9"/>
        <v>0</v>
      </c>
      <c r="F210" s="8">
        <f t="shared" si="10"/>
        <v>0</v>
      </c>
      <c r="G210" s="8">
        <f t="shared" si="11"/>
        <v>0</v>
      </c>
    </row>
    <row r="211" spans="1:7" x14ac:dyDescent="0.25">
      <c r="A211" s="8" t="str">
        <f>Calculator!D207</f>
        <v/>
      </c>
      <c r="B211" s="8" t="str">
        <f>IF(Calculator!G207&gt;0,Calculator!G207,Calculator!H207)</f>
        <v/>
      </c>
      <c r="C211" s="8">
        <f t="shared" ref="C211:C219" si="12">$B$10</f>
        <v>0.5</v>
      </c>
      <c r="D211" s="8">
        <f>IF(Calculator!E207="Urinal",Calculator!F207,0)</f>
        <v>0</v>
      </c>
      <c r="E211" s="8">
        <f t="shared" ref="E211:E219" si="13">IFERROR((((NO_EMP*$B$13)+(NO_VIS*B206))*OP_DAYS)/$B$15,0)</f>
        <v>0</v>
      </c>
      <c r="F211" s="8">
        <f t="shared" ref="F211:F219" si="14">IFERROR(B211*D211*E211/GALPERM3,0)</f>
        <v>0</v>
      </c>
      <c r="G211" s="8">
        <f t="shared" ref="G211:G219" si="15">C211*D211*E211/GALPERM3</f>
        <v>0</v>
      </c>
    </row>
    <row r="212" spans="1:7" x14ac:dyDescent="0.25">
      <c r="A212" s="8" t="str">
        <f>Calculator!D208</f>
        <v/>
      </c>
      <c r="B212" s="8" t="str">
        <f>IF(Calculator!G208&gt;0,Calculator!G208,Calculator!H208)</f>
        <v/>
      </c>
      <c r="C212" s="8">
        <f t="shared" si="12"/>
        <v>0.5</v>
      </c>
      <c r="D212" s="8">
        <f>IF(Calculator!E208="Urinal",Calculator!F208,0)</f>
        <v>0</v>
      </c>
      <c r="E212" s="8">
        <f t="shared" si="13"/>
        <v>0</v>
      </c>
      <c r="F212" s="8">
        <f t="shared" si="14"/>
        <v>0</v>
      </c>
      <c r="G212" s="8">
        <f t="shared" si="15"/>
        <v>0</v>
      </c>
    </row>
    <row r="213" spans="1:7" x14ac:dyDescent="0.25">
      <c r="A213" s="8" t="str">
        <f>Calculator!D209</f>
        <v/>
      </c>
      <c r="B213" s="8" t="str">
        <f>IF(Calculator!G209&gt;0,Calculator!G209,Calculator!H209)</f>
        <v/>
      </c>
      <c r="C213" s="8">
        <f t="shared" si="12"/>
        <v>0.5</v>
      </c>
      <c r="D213" s="8">
        <f>IF(Calculator!E209="Urinal",Calculator!F209,0)</f>
        <v>0</v>
      </c>
      <c r="E213" s="8">
        <f t="shared" si="13"/>
        <v>0</v>
      </c>
      <c r="F213" s="8">
        <f t="shared" si="14"/>
        <v>0</v>
      </c>
      <c r="G213" s="8">
        <f t="shared" si="15"/>
        <v>0</v>
      </c>
    </row>
    <row r="214" spans="1:7" x14ac:dyDescent="0.25">
      <c r="A214" s="8" t="str">
        <f>Calculator!D210</f>
        <v/>
      </c>
      <c r="B214" s="8" t="str">
        <f>IF(Calculator!G210&gt;0,Calculator!G210,Calculator!H210)</f>
        <v/>
      </c>
      <c r="C214" s="8">
        <f t="shared" si="12"/>
        <v>0.5</v>
      </c>
      <c r="D214" s="8">
        <f>IF(Calculator!E210="Urinal",Calculator!F210,0)</f>
        <v>0</v>
      </c>
      <c r="E214" s="8">
        <f t="shared" si="13"/>
        <v>0</v>
      </c>
      <c r="F214" s="8">
        <f t="shared" si="14"/>
        <v>0</v>
      </c>
      <c r="G214" s="8">
        <f t="shared" si="15"/>
        <v>0</v>
      </c>
    </row>
    <row r="215" spans="1:7" x14ac:dyDescent="0.25">
      <c r="A215" s="8" t="str">
        <f>Calculator!D211</f>
        <v/>
      </c>
      <c r="B215" s="8" t="str">
        <f>IF(Calculator!G211&gt;0,Calculator!G211,Calculator!H211)</f>
        <v/>
      </c>
      <c r="C215" s="8">
        <f t="shared" si="12"/>
        <v>0.5</v>
      </c>
      <c r="D215" s="8">
        <f>IF(Calculator!E211="Urinal",Calculator!F211,0)</f>
        <v>0</v>
      </c>
      <c r="E215" s="8">
        <f t="shared" si="13"/>
        <v>0</v>
      </c>
      <c r="F215" s="8">
        <f t="shared" si="14"/>
        <v>0</v>
      </c>
      <c r="G215" s="8">
        <f t="shared" si="15"/>
        <v>0</v>
      </c>
    </row>
    <row r="216" spans="1:7" x14ac:dyDescent="0.25">
      <c r="A216" s="8" t="str">
        <f>Calculator!D212</f>
        <v/>
      </c>
      <c r="B216" s="8" t="str">
        <f>IF(Calculator!G212&gt;0,Calculator!G212,Calculator!H212)</f>
        <v/>
      </c>
      <c r="C216" s="8">
        <f t="shared" si="12"/>
        <v>0.5</v>
      </c>
      <c r="D216" s="8">
        <f>IF(Calculator!E212="Urinal",Calculator!F212,0)</f>
        <v>0</v>
      </c>
      <c r="E216" s="8">
        <f t="shared" si="13"/>
        <v>0</v>
      </c>
      <c r="F216" s="8">
        <f t="shared" si="14"/>
        <v>0</v>
      </c>
      <c r="G216" s="8">
        <f t="shared" si="15"/>
        <v>0</v>
      </c>
    </row>
    <row r="217" spans="1:7" x14ac:dyDescent="0.25">
      <c r="A217" s="8" t="str">
        <f>Calculator!D213</f>
        <v/>
      </c>
      <c r="B217" s="8" t="str">
        <f>IF(Calculator!G213&gt;0,Calculator!G213,Calculator!H213)</f>
        <v/>
      </c>
      <c r="C217" s="8">
        <f t="shared" si="12"/>
        <v>0.5</v>
      </c>
      <c r="D217" s="8">
        <f>IF(Calculator!E213="Urinal",Calculator!F213,0)</f>
        <v>0</v>
      </c>
      <c r="E217" s="8">
        <f t="shared" si="13"/>
        <v>0</v>
      </c>
      <c r="F217" s="8">
        <f t="shared" si="14"/>
        <v>0</v>
      </c>
      <c r="G217" s="8">
        <f t="shared" si="15"/>
        <v>0</v>
      </c>
    </row>
    <row r="218" spans="1:7" x14ac:dyDescent="0.25">
      <c r="A218" s="8" t="str">
        <f>Calculator!D214</f>
        <v/>
      </c>
      <c r="B218" s="8" t="str">
        <f>IF(Calculator!G214&gt;0,Calculator!G214,Calculator!H214)</f>
        <v/>
      </c>
      <c r="C218" s="8">
        <f t="shared" si="12"/>
        <v>0.5</v>
      </c>
      <c r="D218" s="8">
        <f>IF(Calculator!E214="Urinal",Calculator!F214,0)</f>
        <v>0</v>
      </c>
      <c r="E218" s="8">
        <f t="shared" si="13"/>
        <v>0</v>
      </c>
      <c r="F218" s="8">
        <f t="shared" si="14"/>
        <v>0</v>
      </c>
      <c r="G218" s="8">
        <f t="shared" si="15"/>
        <v>0</v>
      </c>
    </row>
    <row r="219" spans="1:7" x14ac:dyDescent="0.25">
      <c r="A219" s="8" t="str">
        <f>Calculator!D215</f>
        <v/>
      </c>
      <c r="B219" s="8" t="str">
        <f>IF(Calculator!G215&gt;0,Calculator!G215,Calculator!H215)</f>
        <v/>
      </c>
      <c r="C219" s="8">
        <f t="shared" si="12"/>
        <v>0.5</v>
      </c>
      <c r="D219" s="8">
        <f>IF(Calculator!E215="Urinal",Calculator!F215,0)</f>
        <v>0</v>
      </c>
      <c r="E219" s="8">
        <f t="shared" si="13"/>
        <v>0</v>
      </c>
      <c r="F219" s="8">
        <f t="shared" si="14"/>
        <v>0</v>
      </c>
      <c r="G219" s="8">
        <f t="shared" si="15"/>
        <v>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5DB726-F439-4F15-B90E-1CEF04809F8C}">
  <sheetPr>
    <tabColor rgb="FF005588"/>
  </sheetPr>
  <dimension ref="A1:E213"/>
  <sheetViews>
    <sheetView workbookViewId="0">
      <selection activeCell="B10" sqref="B10"/>
    </sheetView>
  </sheetViews>
  <sheetFormatPr defaultRowHeight="15" x14ac:dyDescent="0.25"/>
  <cols>
    <col min="1" max="1" width="45.28515625" style="5" bestFit="1" customWidth="1"/>
    <col min="2" max="2" width="16.5703125" style="5" bestFit="1" customWidth="1"/>
    <col min="3" max="3" width="18.85546875" style="5" bestFit="1" customWidth="1"/>
    <col min="4" max="4" width="28.140625" style="5" customWidth="1"/>
    <col min="5" max="5" width="32.28515625" style="5" bestFit="1" customWidth="1"/>
    <col min="6" max="16384" width="9.140625" style="5"/>
  </cols>
  <sheetData>
    <row r="1" spans="1:5" s="6" customFormat="1" ht="28.5" x14ac:dyDescent="0.45">
      <c r="A1" s="4" t="s">
        <v>9</v>
      </c>
    </row>
    <row r="2" spans="1:5" ht="16.5" x14ac:dyDescent="0.25">
      <c r="A2" s="8" t="s">
        <v>89</v>
      </c>
      <c r="B2" s="9">
        <f>SUM(E13:E213)</f>
        <v>0</v>
      </c>
    </row>
    <row r="4" spans="1:5" s="6" customFormat="1" ht="21" x14ac:dyDescent="0.35">
      <c r="A4" s="10" t="s">
        <v>130</v>
      </c>
    </row>
    <row r="5" spans="1:5" s="6" customFormat="1" ht="16.5" x14ac:dyDescent="0.3">
      <c r="A5" s="3" t="s">
        <v>135</v>
      </c>
      <c r="B5" s="3" t="s">
        <v>134</v>
      </c>
      <c r="C5" s="3" t="s">
        <v>2</v>
      </c>
      <c r="D5" s="3" t="s">
        <v>133</v>
      </c>
    </row>
    <row r="6" spans="1:5" x14ac:dyDescent="0.25">
      <c r="A6" s="8" t="s">
        <v>116</v>
      </c>
      <c r="B6" s="8">
        <v>0.75</v>
      </c>
      <c r="C6" s="8" t="s">
        <v>30</v>
      </c>
      <c r="D6" s="8" t="s">
        <v>75</v>
      </c>
    </row>
    <row r="7" spans="1:5" x14ac:dyDescent="0.25">
      <c r="A7" s="8" t="s">
        <v>74</v>
      </c>
      <c r="B7" s="8">
        <v>0.3</v>
      </c>
      <c r="C7" s="8" t="s">
        <v>30</v>
      </c>
      <c r="D7" s="8" t="s">
        <v>75</v>
      </c>
    </row>
    <row r="8" spans="1:5" x14ac:dyDescent="0.25">
      <c r="A8" s="8" t="s">
        <v>112</v>
      </c>
      <c r="B8" s="8">
        <v>720</v>
      </c>
      <c r="C8" s="8" t="s">
        <v>114</v>
      </c>
      <c r="D8" s="8" t="s">
        <v>113</v>
      </c>
    </row>
    <row r="9" spans="1:5" x14ac:dyDescent="0.25">
      <c r="A9" s="8" t="s">
        <v>110</v>
      </c>
      <c r="B9" s="8">
        <f>SUMIF(Calculator!E15:E215,"Dipper well",Calculator!F15:F215)</f>
        <v>0</v>
      </c>
      <c r="C9" s="8" t="s">
        <v>111</v>
      </c>
      <c r="D9" s="8" t="s">
        <v>226</v>
      </c>
    </row>
    <row r="11" spans="1:5" s="6" customFormat="1" ht="21" x14ac:dyDescent="0.35">
      <c r="A11" s="10" t="s">
        <v>131</v>
      </c>
    </row>
    <row r="12" spans="1:5" s="6" customFormat="1" ht="18" x14ac:dyDescent="0.3">
      <c r="A12" s="3" t="s">
        <v>132</v>
      </c>
      <c r="B12" s="3" t="s">
        <v>25</v>
      </c>
      <c r="C12" s="3" t="s">
        <v>3</v>
      </c>
      <c r="D12" s="3" t="s">
        <v>115</v>
      </c>
      <c r="E12" s="3" t="s">
        <v>137</v>
      </c>
    </row>
    <row r="13" spans="1:5" x14ac:dyDescent="0.25">
      <c r="A13" s="8">
        <f>Calculator!D15</f>
        <v>1</v>
      </c>
      <c r="B13" s="8" t="str">
        <f>IF(Calculator!G15&gt;0,Calculator!G15,Calculator!H15)</f>
        <v/>
      </c>
      <c r="C13" s="8">
        <f>IF(Calculator!E15="Dipper well",Calculator!F15,0)</f>
        <v>0</v>
      </c>
      <c r="D13" s="8">
        <f t="shared" ref="D13:D76" si="0">$B$8*OP_DAYS</f>
        <v>262800</v>
      </c>
      <c r="E13" s="8">
        <f t="shared" ref="E13:E76" si="1">IF(C13&gt;0.1,B13*C13*D13/GALPERM3,0)</f>
        <v>0</v>
      </c>
    </row>
    <row r="14" spans="1:5" x14ac:dyDescent="0.25">
      <c r="A14" s="8" t="str">
        <f>Calculator!D16</f>
        <v/>
      </c>
      <c r="B14" s="8" t="str">
        <f>IF(Calculator!G16&gt;0,Calculator!G16,Calculator!H16)</f>
        <v/>
      </c>
      <c r="C14" s="8">
        <f>IF(Calculator!E16="Dipper well",Calculator!F16,0)</f>
        <v>0</v>
      </c>
      <c r="D14" s="8">
        <f t="shared" si="0"/>
        <v>262800</v>
      </c>
      <c r="E14" s="8">
        <f t="shared" si="1"/>
        <v>0</v>
      </c>
    </row>
    <row r="15" spans="1:5" x14ac:dyDescent="0.25">
      <c r="A15" s="8" t="str">
        <f>Calculator!D17</f>
        <v/>
      </c>
      <c r="B15" s="8" t="str">
        <f>IF(Calculator!G17&gt;0,Calculator!G17,Calculator!H17)</f>
        <v/>
      </c>
      <c r="C15" s="8">
        <f>IF(Calculator!E17="Dipper well",Calculator!F17,0)</f>
        <v>0</v>
      </c>
      <c r="D15" s="8">
        <f t="shared" si="0"/>
        <v>262800</v>
      </c>
      <c r="E15" s="8">
        <f t="shared" si="1"/>
        <v>0</v>
      </c>
    </row>
    <row r="16" spans="1:5" x14ac:dyDescent="0.25">
      <c r="A16" s="8" t="str">
        <f>Calculator!D18</f>
        <v/>
      </c>
      <c r="B16" s="8" t="str">
        <f>IF(Calculator!G18&gt;0,Calculator!G18,Calculator!H18)</f>
        <v/>
      </c>
      <c r="C16" s="8">
        <f>IF(Calculator!E18="Dipper well",Calculator!F18,0)</f>
        <v>0</v>
      </c>
      <c r="D16" s="8">
        <f t="shared" si="0"/>
        <v>262800</v>
      </c>
      <c r="E16" s="8">
        <f t="shared" si="1"/>
        <v>0</v>
      </c>
    </row>
    <row r="17" spans="1:5" x14ac:dyDescent="0.25">
      <c r="A17" s="8" t="str">
        <f>Calculator!D19</f>
        <v/>
      </c>
      <c r="B17" s="8" t="str">
        <f>IF(Calculator!G19&gt;0,Calculator!G19,Calculator!H19)</f>
        <v/>
      </c>
      <c r="C17" s="8">
        <f>IF(Calculator!E19="Dipper well",Calculator!F19,0)</f>
        <v>0</v>
      </c>
      <c r="D17" s="8">
        <f t="shared" si="0"/>
        <v>262800</v>
      </c>
      <c r="E17" s="8">
        <f t="shared" si="1"/>
        <v>0</v>
      </c>
    </row>
    <row r="18" spans="1:5" x14ac:dyDescent="0.25">
      <c r="A18" s="8" t="str">
        <f>Calculator!D20</f>
        <v/>
      </c>
      <c r="B18" s="8" t="str">
        <f>IF(Calculator!G20&gt;0,Calculator!G20,Calculator!H20)</f>
        <v/>
      </c>
      <c r="C18" s="8">
        <f>IF(Calculator!E20="Dipper well",Calculator!F20,0)</f>
        <v>0</v>
      </c>
      <c r="D18" s="8">
        <f t="shared" si="0"/>
        <v>262800</v>
      </c>
      <c r="E18" s="8">
        <f t="shared" si="1"/>
        <v>0</v>
      </c>
    </row>
    <row r="19" spans="1:5" x14ac:dyDescent="0.25">
      <c r="A19" s="8" t="str">
        <f>Calculator!D21</f>
        <v/>
      </c>
      <c r="B19" s="8" t="str">
        <f>IF(Calculator!G21&gt;0,Calculator!G21,Calculator!H21)</f>
        <v/>
      </c>
      <c r="C19" s="8">
        <f>IF(Calculator!E21="Dipper well",Calculator!F21,0)</f>
        <v>0</v>
      </c>
      <c r="D19" s="8">
        <f t="shared" si="0"/>
        <v>262800</v>
      </c>
      <c r="E19" s="8">
        <f t="shared" si="1"/>
        <v>0</v>
      </c>
    </row>
    <row r="20" spans="1:5" x14ac:dyDescent="0.25">
      <c r="A20" s="8" t="str">
        <f>Calculator!D22</f>
        <v/>
      </c>
      <c r="B20" s="8" t="str">
        <f>IF(Calculator!G22&gt;0,Calculator!G22,Calculator!H22)</f>
        <v/>
      </c>
      <c r="C20" s="8">
        <f>IF(Calculator!E22="Dipper well",Calculator!F22,0)</f>
        <v>0</v>
      </c>
      <c r="D20" s="8">
        <f t="shared" si="0"/>
        <v>262800</v>
      </c>
      <c r="E20" s="8">
        <f t="shared" si="1"/>
        <v>0</v>
      </c>
    </row>
    <row r="21" spans="1:5" x14ac:dyDescent="0.25">
      <c r="A21" s="8" t="str">
        <f>Calculator!D23</f>
        <v/>
      </c>
      <c r="B21" s="8" t="str">
        <f>IF(Calculator!G23&gt;0,Calculator!G23,Calculator!H23)</f>
        <v/>
      </c>
      <c r="C21" s="8">
        <f>IF(Calculator!E23="Dipper well",Calculator!F23,0)</f>
        <v>0</v>
      </c>
      <c r="D21" s="8">
        <f t="shared" si="0"/>
        <v>262800</v>
      </c>
      <c r="E21" s="8">
        <f t="shared" si="1"/>
        <v>0</v>
      </c>
    </row>
    <row r="22" spans="1:5" x14ac:dyDescent="0.25">
      <c r="A22" s="8" t="str">
        <f>Calculator!D24</f>
        <v/>
      </c>
      <c r="B22" s="8" t="str">
        <f>IF(Calculator!G24&gt;0,Calculator!G24,Calculator!H24)</f>
        <v/>
      </c>
      <c r="C22" s="8">
        <f>IF(Calculator!E24="Dipper well",Calculator!F24,0)</f>
        <v>0</v>
      </c>
      <c r="D22" s="8">
        <f t="shared" si="0"/>
        <v>262800</v>
      </c>
      <c r="E22" s="8">
        <f t="shared" si="1"/>
        <v>0</v>
      </c>
    </row>
    <row r="23" spans="1:5" x14ac:dyDescent="0.25">
      <c r="A23" s="8" t="str">
        <f>Calculator!D25</f>
        <v/>
      </c>
      <c r="B23" s="8" t="str">
        <f>IF(Calculator!G25&gt;0,Calculator!G25,Calculator!H25)</f>
        <v/>
      </c>
      <c r="C23" s="8">
        <f>IF(Calculator!E25="Dipper well",Calculator!F25,0)</f>
        <v>0</v>
      </c>
      <c r="D23" s="8">
        <f t="shared" si="0"/>
        <v>262800</v>
      </c>
      <c r="E23" s="8">
        <f t="shared" si="1"/>
        <v>0</v>
      </c>
    </row>
    <row r="24" spans="1:5" x14ac:dyDescent="0.25">
      <c r="A24" s="8" t="str">
        <f>Calculator!D26</f>
        <v/>
      </c>
      <c r="B24" s="8" t="str">
        <f>IF(Calculator!G26&gt;0,Calculator!G26,Calculator!H26)</f>
        <v/>
      </c>
      <c r="C24" s="8">
        <f>IF(Calculator!E26="Dipper well",Calculator!F26,0)</f>
        <v>0</v>
      </c>
      <c r="D24" s="8">
        <f t="shared" si="0"/>
        <v>262800</v>
      </c>
      <c r="E24" s="8">
        <f t="shared" si="1"/>
        <v>0</v>
      </c>
    </row>
    <row r="25" spans="1:5" x14ac:dyDescent="0.25">
      <c r="A25" s="8" t="str">
        <f>Calculator!D27</f>
        <v/>
      </c>
      <c r="B25" s="8" t="str">
        <f>IF(Calculator!G27&gt;0,Calculator!G27,Calculator!H27)</f>
        <v/>
      </c>
      <c r="C25" s="8">
        <f>IF(Calculator!E27="Dipper well",Calculator!F27,0)</f>
        <v>0</v>
      </c>
      <c r="D25" s="8">
        <f t="shared" si="0"/>
        <v>262800</v>
      </c>
      <c r="E25" s="8">
        <f t="shared" si="1"/>
        <v>0</v>
      </c>
    </row>
    <row r="26" spans="1:5" x14ac:dyDescent="0.25">
      <c r="A26" s="8" t="str">
        <f>Calculator!D28</f>
        <v/>
      </c>
      <c r="B26" s="8" t="str">
        <f>IF(Calculator!G28&gt;0,Calculator!G28,Calculator!H28)</f>
        <v/>
      </c>
      <c r="C26" s="8">
        <f>IF(Calculator!E28="Dipper well",Calculator!F28,0)</f>
        <v>0</v>
      </c>
      <c r="D26" s="8">
        <f t="shared" si="0"/>
        <v>262800</v>
      </c>
      <c r="E26" s="8">
        <f t="shared" si="1"/>
        <v>0</v>
      </c>
    </row>
    <row r="27" spans="1:5" x14ac:dyDescent="0.25">
      <c r="A27" s="8" t="str">
        <f>Calculator!D29</f>
        <v/>
      </c>
      <c r="B27" s="8" t="str">
        <f>IF(Calculator!G29&gt;0,Calculator!G29,Calculator!H29)</f>
        <v/>
      </c>
      <c r="C27" s="8">
        <f>IF(Calculator!E29="Dipper well",Calculator!F29,0)</f>
        <v>0</v>
      </c>
      <c r="D27" s="8">
        <f t="shared" si="0"/>
        <v>262800</v>
      </c>
      <c r="E27" s="8">
        <f t="shared" si="1"/>
        <v>0</v>
      </c>
    </row>
    <row r="28" spans="1:5" x14ac:dyDescent="0.25">
      <c r="A28" s="8" t="str">
        <f>Calculator!D30</f>
        <v/>
      </c>
      <c r="B28" s="8" t="str">
        <f>IF(Calculator!G30&gt;0,Calculator!G30,Calculator!H30)</f>
        <v/>
      </c>
      <c r="C28" s="8">
        <f>IF(Calculator!E30="Dipper well",Calculator!F30,0)</f>
        <v>0</v>
      </c>
      <c r="D28" s="8">
        <f t="shared" si="0"/>
        <v>262800</v>
      </c>
      <c r="E28" s="8">
        <f t="shared" si="1"/>
        <v>0</v>
      </c>
    </row>
    <row r="29" spans="1:5" x14ac:dyDescent="0.25">
      <c r="A29" s="8" t="str">
        <f>Calculator!D31</f>
        <v/>
      </c>
      <c r="B29" s="8" t="str">
        <f>IF(Calculator!G31&gt;0,Calculator!G31,Calculator!H31)</f>
        <v/>
      </c>
      <c r="C29" s="8">
        <f>IF(Calculator!E31="Dipper well",Calculator!F31,0)</f>
        <v>0</v>
      </c>
      <c r="D29" s="8">
        <f t="shared" si="0"/>
        <v>262800</v>
      </c>
      <c r="E29" s="8">
        <f t="shared" si="1"/>
        <v>0</v>
      </c>
    </row>
    <row r="30" spans="1:5" x14ac:dyDescent="0.25">
      <c r="A30" s="8" t="str">
        <f>Calculator!D32</f>
        <v/>
      </c>
      <c r="B30" s="8" t="str">
        <f>IF(Calculator!G32&gt;0,Calculator!G32,Calculator!H32)</f>
        <v/>
      </c>
      <c r="C30" s="8">
        <f>IF(Calculator!E32="Dipper well",Calculator!F32,0)</f>
        <v>0</v>
      </c>
      <c r="D30" s="8">
        <f t="shared" si="0"/>
        <v>262800</v>
      </c>
      <c r="E30" s="8">
        <f t="shared" si="1"/>
        <v>0</v>
      </c>
    </row>
    <row r="31" spans="1:5" x14ac:dyDescent="0.25">
      <c r="A31" s="8" t="str">
        <f>Calculator!D33</f>
        <v/>
      </c>
      <c r="B31" s="8" t="str">
        <f>IF(Calculator!G33&gt;0,Calculator!G33,Calculator!H33)</f>
        <v/>
      </c>
      <c r="C31" s="8">
        <f>IF(Calculator!E33="Dipper well",Calculator!F33,0)</f>
        <v>0</v>
      </c>
      <c r="D31" s="8">
        <f t="shared" si="0"/>
        <v>262800</v>
      </c>
      <c r="E31" s="8">
        <f t="shared" si="1"/>
        <v>0</v>
      </c>
    </row>
    <row r="32" spans="1:5" x14ac:dyDescent="0.25">
      <c r="A32" s="8" t="str">
        <f>Calculator!D34</f>
        <v/>
      </c>
      <c r="B32" s="8" t="str">
        <f>IF(Calculator!G34&gt;0,Calculator!G34,Calculator!H34)</f>
        <v/>
      </c>
      <c r="C32" s="8">
        <f>IF(Calculator!E34="Dipper well",Calculator!F34,0)</f>
        <v>0</v>
      </c>
      <c r="D32" s="8">
        <f t="shared" si="0"/>
        <v>262800</v>
      </c>
      <c r="E32" s="8">
        <f t="shared" si="1"/>
        <v>0</v>
      </c>
    </row>
    <row r="33" spans="1:5" x14ac:dyDescent="0.25">
      <c r="A33" s="8" t="str">
        <f>Calculator!D35</f>
        <v/>
      </c>
      <c r="B33" s="8" t="str">
        <f>IF(Calculator!G35&gt;0,Calculator!G35,Calculator!H35)</f>
        <v/>
      </c>
      <c r="C33" s="8">
        <f>IF(Calculator!E35="Dipper well",Calculator!F35,0)</f>
        <v>0</v>
      </c>
      <c r="D33" s="8">
        <f t="shared" si="0"/>
        <v>262800</v>
      </c>
      <c r="E33" s="8">
        <f t="shared" si="1"/>
        <v>0</v>
      </c>
    </row>
    <row r="34" spans="1:5" x14ac:dyDescent="0.25">
      <c r="A34" s="8" t="str">
        <f>Calculator!D36</f>
        <v/>
      </c>
      <c r="B34" s="8" t="str">
        <f>IF(Calculator!G36&gt;0,Calculator!G36,Calculator!H36)</f>
        <v/>
      </c>
      <c r="C34" s="8">
        <f>IF(Calculator!E36="Dipper well",Calculator!F36,0)</f>
        <v>0</v>
      </c>
      <c r="D34" s="8">
        <f t="shared" si="0"/>
        <v>262800</v>
      </c>
      <c r="E34" s="8">
        <f t="shared" si="1"/>
        <v>0</v>
      </c>
    </row>
    <row r="35" spans="1:5" x14ac:dyDescent="0.25">
      <c r="A35" s="8" t="str">
        <f>Calculator!D37</f>
        <v/>
      </c>
      <c r="B35" s="8" t="str">
        <f>IF(Calculator!G37&gt;0,Calculator!G37,Calculator!H37)</f>
        <v/>
      </c>
      <c r="C35" s="8">
        <f>IF(Calculator!E37="Dipper well",Calculator!F37,0)</f>
        <v>0</v>
      </c>
      <c r="D35" s="8">
        <f t="shared" si="0"/>
        <v>262800</v>
      </c>
      <c r="E35" s="8">
        <f t="shared" si="1"/>
        <v>0</v>
      </c>
    </row>
    <row r="36" spans="1:5" x14ac:dyDescent="0.25">
      <c r="A36" s="8" t="str">
        <f>Calculator!D38</f>
        <v/>
      </c>
      <c r="B36" s="8" t="str">
        <f>IF(Calculator!G38&gt;0,Calculator!G38,Calculator!H38)</f>
        <v/>
      </c>
      <c r="C36" s="8">
        <f>IF(Calculator!E38="Dipper well",Calculator!F38,0)</f>
        <v>0</v>
      </c>
      <c r="D36" s="8">
        <f t="shared" si="0"/>
        <v>262800</v>
      </c>
      <c r="E36" s="8">
        <f t="shared" si="1"/>
        <v>0</v>
      </c>
    </row>
    <row r="37" spans="1:5" x14ac:dyDescent="0.25">
      <c r="A37" s="8" t="str">
        <f>Calculator!D39</f>
        <v/>
      </c>
      <c r="B37" s="8" t="str">
        <f>IF(Calculator!G39&gt;0,Calculator!G39,Calculator!H39)</f>
        <v/>
      </c>
      <c r="C37" s="8">
        <f>IF(Calculator!E39="Dipper well",Calculator!F39,0)</f>
        <v>0</v>
      </c>
      <c r="D37" s="8">
        <f t="shared" si="0"/>
        <v>262800</v>
      </c>
      <c r="E37" s="8">
        <f t="shared" si="1"/>
        <v>0</v>
      </c>
    </row>
    <row r="38" spans="1:5" x14ac:dyDescent="0.25">
      <c r="A38" s="8" t="str">
        <f>Calculator!D40</f>
        <v/>
      </c>
      <c r="B38" s="8" t="str">
        <f>IF(Calculator!G40&gt;0,Calculator!G40,Calculator!H40)</f>
        <v/>
      </c>
      <c r="C38" s="8">
        <f>IF(Calculator!E40="Dipper well",Calculator!F40,0)</f>
        <v>0</v>
      </c>
      <c r="D38" s="8">
        <f t="shared" si="0"/>
        <v>262800</v>
      </c>
      <c r="E38" s="8">
        <f t="shared" si="1"/>
        <v>0</v>
      </c>
    </row>
    <row r="39" spans="1:5" x14ac:dyDescent="0.25">
      <c r="A39" s="8" t="str">
        <f>Calculator!D41</f>
        <v/>
      </c>
      <c r="B39" s="8" t="str">
        <f>IF(Calculator!G41&gt;0,Calculator!G41,Calculator!H41)</f>
        <v/>
      </c>
      <c r="C39" s="8">
        <f>IF(Calculator!E41="Dipper well",Calculator!F41,0)</f>
        <v>0</v>
      </c>
      <c r="D39" s="8">
        <f t="shared" si="0"/>
        <v>262800</v>
      </c>
      <c r="E39" s="8">
        <f t="shared" si="1"/>
        <v>0</v>
      </c>
    </row>
    <row r="40" spans="1:5" x14ac:dyDescent="0.25">
      <c r="A40" s="8" t="str">
        <f>Calculator!D42</f>
        <v/>
      </c>
      <c r="B40" s="8" t="str">
        <f>IF(Calculator!G42&gt;0,Calculator!G42,Calculator!H42)</f>
        <v/>
      </c>
      <c r="C40" s="8">
        <f>IF(Calculator!E42="Dipper well",Calculator!F42,0)</f>
        <v>0</v>
      </c>
      <c r="D40" s="8">
        <f t="shared" si="0"/>
        <v>262800</v>
      </c>
      <c r="E40" s="8">
        <f t="shared" si="1"/>
        <v>0</v>
      </c>
    </row>
    <row r="41" spans="1:5" x14ac:dyDescent="0.25">
      <c r="A41" s="8" t="str">
        <f>Calculator!D43</f>
        <v/>
      </c>
      <c r="B41" s="8" t="str">
        <f>IF(Calculator!G43&gt;0,Calculator!G43,Calculator!H43)</f>
        <v/>
      </c>
      <c r="C41" s="8">
        <f>IF(Calculator!E43="Dipper well",Calculator!F43,0)</f>
        <v>0</v>
      </c>
      <c r="D41" s="8">
        <f t="shared" si="0"/>
        <v>262800</v>
      </c>
      <c r="E41" s="8">
        <f t="shared" si="1"/>
        <v>0</v>
      </c>
    </row>
    <row r="42" spans="1:5" x14ac:dyDescent="0.25">
      <c r="A42" s="8" t="str">
        <f>Calculator!D44</f>
        <v/>
      </c>
      <c r="B42" s="8" t="str">
        <f>IF(Calculator!G44&gt;0,Calculator!G44,Calculator!H44)</f>
        <v/>
      </c>
      <c r="C42" s="8">
        <f>IF(Calculator!E44="Dipper well",Calculator!F44,0)</f>
        <v>0</v>
      </c>
      <c r="D42" s="8">
        <f t="shared" si="0"/>
        <v>262800</v>
      </c>
      <c r="E42" s="8">
        <f t="shared" si="1"/>
        <v>0</v>
      </c>
    </row>
    <row r="43" spans="1:5" x14ac:dyDescent="0.25">
      <c r="A43" s="8" t="str">
        <f>Calculator!D45</f>
        <v/>
      </c>
      <c r="B43" s="8" t="str">
        <f>IF(Calculator!G45&gt;0,Calculator!G45,Calculator!H45)</f>
        <v/>
      </c>
      <c r="C43" s="8">
        <f>IF(Calculator!E45="Dipper well",Calculator!F45,0)</f>
        <v>0</v>
      </c>
      <c r="D43" s="8">
        <f t="shared" si="0"/>
        <v>262800</v>
      </c>
      <c r="E43" s="8">
        <f t="shared" si="1"/>
        <v>0</v>
      </c>
    </row>
    <row r="44" spans="1:5" x14ac:dyDescent="0.25">
      <c r="A44" s="8" t="str">
        <f>Calculator!D46</f>
        <v/>
      </c>
      <c r="B44" s="8" t="str">
        <f>IF(Calculator!G46&gt;0,Calculator!G46,Calculator!H46)</f>
        <v/>
      </c>
      <c r="C44" s="8">
        <f>IF(Calculator!E46="Dipper well",Calculator!F46,0)</f>
        <v>0</v>
      </c>
      <c r="D44" s="8">
        <f t="shared" si="0"/>
        <v>262800</v>
      </c>
      <c r="E44" s="8">
        <f t="shared" si="1"/>
        <v>0</v>
      </c>
    </row>
    <row r="45" spans="1:5" x14ac:dyDescent="0.25">
      <c r="A45" s="8" t="str">
        <f>Calculator!D47</f>
        <v/>
      </c>
      <c r="B45" s="8" t="str">
        <f>IF(Calculator!G47&gt;0,Calculator!G47,Calculator!H47)</f>
        <v/>
      </c>
      <c r="C45" s="8">
        <f>IF(Calculator!E47="Dipper well",Calculator!F47,0)</f>
        <v>0</v>
      </c>
      <c r="D45" s="8">
        <f t="shared" si="0"/>
        <v>262800</v>
      </c>
      <c r="E45" s="8">
        <f t="shared" si="1"/>
        <v>0</v>
      </c>
    </row>
    <row r="46" spans="1:5" x14ac:dyDescent="0.25">
      <c r="A46" s="8" t="str">
        <f>Calculator!D48</f>
        <v/>
      </c>
      <c r="B46" s="8" t="str">
        <f>IF(Calculator!G48&gt;0,Calculator!G48,Calculator!H48)</f>
        <v/>
      </c>
      <c r="C46" s="8">
        <f>IF(Calculator!E48="Dipper well",Calculator!F48,0)</f>
        <v>0</v>
      </c>
      <c r="D46" s="8">
        <f t="shared" si="0"/>
        <v>262800</v>
      </c>
      <c r="E46" s="8">
        <f t="shared" si="1"/>
        <v>0</v>
      </c>
    </row>
    <row r="47" spans="1:5" x14ac:dyDescent="0.25">
      <c r="A47" s="8" t="str">
        <f>Calculator!D49</f>
        <v/>
      </c>
      <c r="B47" s="8" t="str">
        <f>IF(Calculator!G49&gt;0,Calculator!G49,Calculator!H49)</f>
        <v/>
      </c>
      <c r="C47" s="8">
        <f>IF(Calculator!E49="Dipper well",Calculator!F49,0)</f>
        <v>0</v>
      </c>
      <c r="D47" s="8">
        <f t="shared" si="0"/>
        <v>262800</v>
      </c>
      <c r="E47" s="8">
        <f t="shared" si="1"/>
        <v>0</v>
      </c>
    </row>
    <row r="48" spans="1:5" x14ac:dyDescent="0.25">
      <c r="A48" s="8" t="str">
        <f>Calculator!D50</f>
        <v/>
      </c>
      <c r="B48" s="8" t="str">
        <f>IF(Calculator!G50&gt;0,Calculator!G50,Calculator!H50)</f>
        <v/>
      </c>
      <c r="C48" s="8">
        <f>IF(Calculator!E50="Dipper well",Calculator!F50,0)</f>
        <v>0</v>
      </c>
      <c r="D48" s="8">
        <f t="shared" si="0"/>
        <v>262800</v>
      </c>
      <c r="E48" s="8">
        <f t="shared" si="1"/>
        <v>0</v>
      </c>
    </row>
    <row r="49" spans="1:5" x14ac:dyDescent="0.25">
      <c r="A49" s="8" t="str">
        <f>Calculator!D51</f>
        <v/>
      </c>
      <c r="B49" s="8" t="str">
        <f>IF(Calculator!G51&gt;0,Calculator!G51,Calculator!H51)</f>
        <v/>
      </c>
      <c r="C49" s="8">
        <f>IF(Calculator!E51="Dipper well",Calculator!F51,0)</f>
        <v>0</v>
      </c>
      <c r="D49" s="8">
        <f t="shared" si="0"/>
        <v>262800</v>
      </c>
      <c r="E49" s="8">
        <f t="shared" si="1"/>
        <v>0</v>
      </c>
    </row>
    <row r="50" spans="1:5" x14ac:dyDescent="0.25">
      <c r="A50" s="8" t="str">
        <f>Calculator!D52</f>
        <v/>
      </c>
      <c r="B50" s="8" t="str">
        <f>IF(Calculator!G52&gt;0,Calculator!G52,Calculator!H52)</f>
        <v/>
      </c>
      <c r="C50" s="8">
        <f>IF(Calculator!E52="Dipper well",Calculator!F52,0)</f>
        <v>0</v>
      </c>
      <c r="D50" s="8">
        <f t="shared" si="0"/>
        <v>262800</v>
      </c>
      <c r="E50" s="8">
        <f t="shared" si="1"/>
        <v>0</v>
      </c>
    </row>
    <row r="51" spans="1:5" x14ac:dyDescent="0.25">
      <c r="A51" s="8" t="str">
        <f>Calculator!D53</f>
        <v/>
      </c>
      <c r="B51" s="8" t="str">
        <f>IF(Calculator!G53&gt;0,Calculator!G53,Calculator!H53)</f>
        <v/>
      </c>
      <c r="C51" s="8">
        <f>IF(Calculator!E53="Dipper well",Calculator!F53,0)</f>
        <v>0</v>
      </c>
      <c r="D51" s="8">
        <f t="shared" si="0"/>
        <v>262800</v>
      </c>
      <c r="E51" s="8">
        <f t="shared" si="1"/>
        <v>0</v>
      </c>
    </row>
    <row r="52" spans="1:5" x14ac:dyDescent="0.25">
      <c r="A52" s="8" t="str">
        <f>Calculator!D54</f>
        <v/>
      </c>
      <c r="B52" s="8" t="str">
        <f>IF(Calculator!G54&gt;0,Calculator!G54,Calculator!H54)</f>
        <v/>
      </c>
      <c r="C52" s="8">
        <f>IF(Calculator!E54="Dipper well",Calculator!F54,0)</f>
        <v>0</v>
      </c>
      <c r="D52" s="8">
        <f t="shared" si="0"/>
        <v>262800</v>
      </c>
      <c r="E52" s="8">
        <f t="shared" si="1"/>
        <v>0</v>
      </c>
    </row>
    <row r="53" spans="1:5" x14ac:dyDescent="0.25">
      <c r="A53" s="8" t="str">
        <f>Calculator!D55</f>
        <v/>
      </c>
      <c r="B53" s="8" t="str">
        <f>IF(Calculator!G55&gt;0,Calculator!G55,Calculator!H55)</f>
        <v/>
      </c>
      <c r="C53" s="8">
        <f>IF(Calculator!E55="Dipper well",Calculator!F55,0)</f>
        <v>0</v>
      </c>
      <c r="D53" s="8">
        <f t="shared" si="0"/>
        <v>262800</v>
      </c>
      <c r="E53" s="8">
        <f t="shared" si="1"/>
        <v>0</v>
      </c>
    </row>
    <row r="54" spans="1:5" x14ac:dyDescent="0.25">
      <c r="A54" s="8" t="str">
        <f>Calculator!D56</f>
        <v/>
      </c>
      <c r="B54" s="8" t="str">
        <f>IF(Calculator!G56&gt;0,Calculator!G56,Calculator!H56)</f>
        <v/>
      </c>
      <c r="C54" s="8">
        <f>IF(Calculator!E56="Dipper well",Calculator!F56,0)</f>
        <v>0</v>
      </c>
      <c r="D54" s="8">
        <f t="shared" si="0"/>
        <v>262800</v>
      </c>
      <c r="E54" s="8">
        <f t="shared" si="1"/>
        <v>0</v>
      </c>
    </row>
    <row r="55" spans="1:5" x14ac:dyDescent="0.25">
      <c r="A55" s="8" t="str">
        <f>Calculator!D57</f>
        <v/>
      </c>
      <c r="B55" s="8" t="str">
        <f>IF(Calculator!G57&gt;0,Calculator!G57,Calculator!H57)</f>
        <v/>
      </c>
      <c r="C55" s="8">
        <f>IF(Calculator!E57="Dipper well",Calculator!F57,0)</f>
        <v>0</v>
      </c>
      <c r="D55" s="8">
        <f t="shared" si="0"/>
        <v>262800</v>
      </c>
      <c r="E55" s="8">
        <f t="shared" si="1"/>
        <v>0</v>
      </c>
    </row>
    <row r="56" spans="1:5" x14ac:dyDescent="0.25">
      <c r="A56" s="8" t="str">
        <f>Calculator!D58</f>
        <v/>
      </c>
      <c r="B56" s="8" t="str">
        <f>IF(Calculator!G58&gt;0,Calculator!G58,Calculator!H58)</f>
        <v/>
      </c>
      <c r="C56" s="8">
        <f>IF(Calculator!E58="Dipper well",Calculator!F58,0)</f>
        <v>0</v>
      </c>
      <c r="D56" s="8">
        <f t="shared" si="0"/>
        <v>262800</v>
      </c>
      <c r="E56" s="8">
        <f t="shared" si="1"/>
        <v>0</v>
      </c>
    </row>
    <row r="57" spans="1:5" x14ac:dyDescent="0.25">
      <c r="A57" s="8" t="str">
        <f>Calculator!D59</f>
        <v/>
      </c>
      <c r="B57" s="8" t="str">
        <f>IF(Calculator!G59&gt;0,Calculator!G59,Calculator!H59)</f>
        <v/>
      </c>
      <c r="C57" s="8">
        <f>IF(Calculator!E59="Dipper well",Calculator!F59,0)</f>
        <v>0</v>
      </c>
      <c r="D57" s="8">
        <f t="shared" si="0"/>
        <v>262800</v>
      </c>
      <c r="E57" s="8">
        <f t="shared" si="1"/>
        <v>0</v>
      </c>
    </row>
    <row r="58" spans="1:5" x14ac:dyDescent="0.25">
      <c r="A58" s="8" t="str">
        <f>Calculator!D60</f>
        <v/>
      </c>
      <c r="B58" s="8" t="str">
        <f>IF(Calculator!G60&gt;0,Calculator!G60,Calculator!H60)</f>
        <v/>
      </c>
      <c r="C58" s="8">
        <f>IF(Calculator!E60="Dipper well",Calculator!F60,0)</f>
        <v>0</v>
      </c>
      <c r="D58" s="8">
        <f t="shared" si="0"/>
        <v>262800</v>
      </c>
      <c r="E58" s="8">
        <f t="shared" si="1"/>
        <v>0</v>
      </c>
    </row>
    <row r="59" spans="1:5" x14ac:dyDescent="0.25">
      <c r="A59" s="8" t="str">
        <f>Calculator!D61</f>
        <v/>
      </c>
      <c r="B59" s="8" t="str">
        <f>IF(Calculator!G61&gt;0,Calculator!G61,Calculator!H61)</f>
        <v/>
      </c>
      <c r="C59" s="8">
        <f>IF(Calculator!E61="Dipper well",Calculator!F61,0)</f>
        <v>0</v>
      </c>
      <c r="D59" s="8">
        <f t="shared" si="0"/>
        <v>262800</v>
      </c>
      <c r="E59" s="8">
        <f t="shared" si="1"/>
        <v>0</v>
      </c>
    </row>
    <row r="60" spans="1:5" x14ac:dyDescent="0.25">
      <c r="A60" s="8" t="str">
        <f>Calculator!D62</f>
        <v/>
      </c>
      <c r="B60" s="8" t="str">
        <f>IF(Calculator!G62&gt;0,Calculator!G62,Calculator!H62)</f>
        <v/>
      </c>
      <c r="C60" s="8">
        <f>IF(Calculator!E62="Dipper well",Calculator!F62,0)</f>
        <v>0</v>
      </c>
      <c r="D60" s="8">
        <f t="shared" si="0"/>
        <v>262800</v>
      </c>
      <c r="E60" s="8">
        <f t="shared" si="1"/>
        <v>0</v>
      </c>
    </row>
    <row r="61" spans="1:5" x14ac:dyDescent="0.25">
      <c r="A61" s="8" t="str">
        <f>Calculator!D63</f>
        <v/>
      </c>
      <c r="B61" s="8" t="str">
        <f>IF(Calculator!G63&gt;0,Calculator!G63,Calculator!H63)</f>
        <v/>
      </c>
      <c r="C61" s="8">
        <f>IF(Calculator!E63="Dipper well",Calculator!F63,0)</f>
        <v>0</v>
      </c>
      <c r="D61" s="8">
        <f t="shared" si="0"/>
        <v>262800</v>
      </c>
      <c r="E61" s="8">
        <f t="shared" si="1"/>
        <v>0</v>
      </c>
    </row>
    <row r="62" spans="1:5" x14ac:dyDescent="0.25">
      <c r="A62" s="8" t="str">
        <f>Calculator!D64</f>
        <v/>
      </c>
      <c r="B62" s="8" t="str">
        <f>IF(Calculator!G64&gt;0,Calculator!G64,Calculator!H64)</f>
        <v/>
      </c>
      <c r="C62" s="8">
        <f>IF(Calculator!E64="Dipper well",Calculator!F64,0)</f>
        <v>0</v>
      </c>
      <c r="D62" s="8">
        <f t="shared" si="0"/>
        <v>262800</v>
      </c>
      <c r="E62" s="8">
        <f t="shared" si="1"/>
        <v>0</v>
      </c>
    </row>
    <row r="63" spans="1:5" x14ac:dyDescent="0.25">
      <c r="A63" s="8" t="str">
        <f>Calculator!D65</f>
        <v/>
      </c>
      <c r="B63" s="8" t="str">
        <f>IF(Calculator!G65&gt;0,Calculator!G65,Calculator!H65)</f>
        <v/>
      </c>
      <c r="C63" s="8">
        <f>IF(Calculator!E65="Dipper well",Calculator!F65,0)</f>
        <v>0</v>
      </c>
      <c r="D63" s="8">
        <f t="shared" si="0"/>
        <v>262800</v>
      </c>
      <c r="E63" s="8">
        <f t="shared" si="1"/>
        <v>0</v>
      </c>
    </row>
    <row r="64" spans="1:5" x14ac:dyDescent="0.25">
      <c r="A64" s="8" t="str">
        <f>Calculator!D66</f>
        <v/>
      </c>
      <c r="B64" s="8" t="str">
        <f>IF(Calculator!G66&gt;0,Calculator!G66,Calculator!H66)</f>
        <v/>
      </c>
      <c r="C64" s="8">
        <f>IF(Calculator!E66="Dipper well",Calculator!F66,0)</f>
        <v>0</v>
      </c>
      <c r="D64" s="8">
        <f t="shared" si="0"/>
        <v>262800</v>
      </c>
      <c r="E64" s="8">
        <f t="shared" si="1"/>
        <v>0</v>
      </c>
    </row>
    <row r="65" spans="1:5" x14ac:dyDescent="0.25">
      <c r="A65" s="8" t="str">
        <f>Calculator!D67</f>
        <v/>
      </c>
      <c r="B65" s="8" t="str">
        <f>IF(Calculator!G67&gt;0,Calculator!G67,Calculator!H67)</f>
        <v/>
      </c>
      <c r="C65" s="8">
        <f>IF(Calculator!E67="Dipper well",Calculator!F67,0)</f>
        <v>0</v>
      </c>
      <c r="D65" s="8">
        <f t="shared" si="0"/>
        <v>262800</v>
      </c>
      <c r="E65" s="8">
        <f t="shared" si="1"/>
        <v>0</v>
      </c>
    </row>
    <row r="66" spans="1:5" x14ac:dyDescent="0.25">
      <c r="A66" s="8" t="str">
        <f>Calculator!D68</f>
        <v/>
      </c>
      <c r="B66" s="8" t="str">
        <f>IF(Calculator!G68&gt;0,Calculator!G68,Calculator!H68)</f>
        <v/>
      </c>
      <c r="C66" s="8">
        <f>IF(Calculator!E68="Dipper well",Calculator!F68,0)</f>
        <v>0</v>
      </c>
      <c r="D66" s="8">
        <f t="shared" si="0"/>
        <v>262800</v>
      </c>
      <c r="E66" s="8">
        <f t="shared" si="1"/>
        <v>0</v>
      </c>
    </row>
    <row r="67" spans="1:5" x14ac:dyDescent="0.25">
      <c r="A67" s="8" t="str">
        <f>Calculator!D69</f>
        <v/>
      </c>
      <c r="B67" s="8" t="str">
        <f>IF(Calculator!G69&gt;0,Calculator!G69,Calculator!H69)</f>
        <v/>
      </c>
      <c r="C67" s="8">
        <f>IF(Calculator!E69="Dipper well",Calculator!F69,0)</f>
        <v>0</v>
      </c>
      <c r="D67" s="8">
        <f t="shared" si="0"/>
        <v>262800</v>
      </c>
      <c r="E67" s="8">
        <f t="shared" si="1"/>
        <v>0</v>
      </c>
    </row>
    <row r="68" spans="1:5" x14ac:dyDescent="0.25">
      <c r="A68" s="8" t="str">
        <f>Calculator!D70</f>
        <v/>
      </c>
      <c r="B68" s="8" t="str">
        <f>IF(Calculator!G70&gt;0,Calculator!G70,Calculator!H70)</f>
        <v/>
      </c>
      <c r="C68" s="8">
        <f>IF(Calculator!E70="Dipper well",Calculator!F70,0)</f>
        <v>0</v>
      </c>
      <c r="D68" s="8">
        <f t="shared" si="0"/>
        <v>262800</v>
      </c>
      <c r="E68" s="8">
        <f t="shared" si="1"/>
        <v>0</v>
      </c>
    </row>
    <row r="69" spans="1:5" x14ac:dyDescent="0.25">
      <c r="A69" s="8" t="str">
        <f>Calculator!D71</f>
        <v/>
      </c>
      <c r="B69" s="8" t="str">
        <f>IF(Calculator!G71&gt;0,Calculator!G71,Calculator!H71)</f>
        <v/>
      </c>
      <c r="C69" s="8">
        <f>IF(Calculator!E71="Dipper well",Calculator!F71,0)</f>
        <v>0</v>
      </c>
      <c r="D69" s="8">
        <f t="shared" si="0"/>
        <v>262800</v>
      </c>
      <c r="E69" s="8">
        <f t="shared" si="1"/>
        <v>0</v>
      </c>
    </row>
    <row r="70" spans="1:5" x14ac:dyDescent="0.25">
      <c r="A70" s="8" t="str">
        <f>Calculator!D72</f>
        <v/>
      </c>
      <c r="B70" s="8" t="str">
        <f>IF(Calculator!G72&gt;0,Calculator!G72,Calculator!H72)</f>
        <v/>
      </c>
      <c r="C70" s="8">
        <f>IF(Calculator!E72="Dipper well",Calculator!F72,0)</f>
        <v>0</v>
      </c>
      <c r="D70" s="8">
        <f t="shared" si="0"/>
        <v>262800</v>
      </c>
      <c r="E70" s="8">
        <f t="shared" si="1"/>
        <v>0</v>
      </c>
    </row>
    <row r="71" spans="1:5" x14ac:dyDescent="0.25">
      <c r="A71" s="8" t="str">
        <f>Calculator!D73</f>
        <v/>
      </c>
      <c r="B71" s="8" t="str">
        <f>IF(Calculator!G73&gt;0,Calculator!G73,Calculator!H73)</f>
        <v/>
      </c>
      <c r="C71" s="8">
        <f>IF(Calculator!E73="Dipper well",Calculator!F73,0)</f>
        <v>0</v>
      </c>
      <c r="D71" s="8">
        <f t="shared" si="0"/>
        <v>262800</v>
      </c>
      <c r="E71" s="8">
        <f t="shared" si="1"/>
        <v>0</v>
      </c>
    </row>
    <row r="72" spans="1:5" x14ac:dyDescent="0.25">
      <c r="A72" s="8" t="str">
        <f>Calculator!D74</f>
        <v/>
      </c>
      <c r="B72" s="8" t="str">
        <f>IF(Calculator!G74&gt;0,Calculator!G74,Calculator!H74)</f>
        <v/>
      </c>
      <c r="C72" s="8">
        <f>IF(Calculator!E74="Dipper well",Calculator!F74,0)</f>
        <v>0</v>
      </c>
      <c r="D72" s="8">
        <f t="shared" si="0"/>
        <v>262800</v>
      </c>
      <c r="E72" s="8">
        <f t="shared" si="1"/>
        <v>0</v>
      </c>
    </row>
    <row r="73" spans="1:5" x14ac:dyDescent="0.25">
      <c r="A73" s="8" t="str">
        <f>Calculator!D75</f>
        <v/>
      </c>
      <c r="B73" s="8" t="str">
        <f>IF(Calculator!G75&gt;0,Calculator!G75,Calculator!H75)</f>
        <v/>
      </c>
      <c r="C73" s="8">
        <f>IF(Calculator!E75="Dipper well",Calculator!F75,0)</f>
        <v>0</v>
      </c>
      <c r="D73" s="8">
        <f t="shared" si="0"/>
        <v>262800</v>
      </c>
      <c r="E73" s="8">
        <f t="shared" si="1"/>
        <v>0</v>
      </c>
    </row>
    <row r="74" spans="1:5" x14ac:dyDescent="0.25">
      <c r="A74" s="8" t="str">
        <f>Calculator!D76</f>
        <v/>
      </c>
      <c r="B74" s="8" t="str">
        <f>IF(Calculator!G76&gt;0,Calculator!G76,Calculator!H76)</f>
        <v/>
      </c>
      <c r="C74" s="8">
        <f>IF(Calculator!E76="Dipper well",Calculator!F76,0)</f>
        <v>0</v>
      </c>
      <c r="D74" s="8">
        <f t="shared" si="0"/>
        <v>262800</v>
      </c>
      <c r="E74" s="8">
        <f t="shared" si="1"/>
        <v>0</v>
      </c>
    </row>
    <row r="75" spans="1:5" x14ac:dyDescent="0.25">
      <c r="A75" s="8" t="str">
        <f>Calculator!D77</f>
        <v/>
      </c>
      <c r="B75" s="8" t="str">
        <f>IF(Calculator!G77&gt;0,Calculator!G77,Calculator!H77)</f>
        <v/>
      </c>
      <c r="C75" s="8">
        <f>IF(Calculator!E77="Dipper well",Calculator!F77,0)</f>
        <v>0</v>
      </c>
      <c r="D75" s="8">
        <f t="shared" si="0"/>
        <v>262800</v>
      </c>
      <c r="E75" s="8">
        <f t="shared" si="1"/>
        <v>0</v>
      </c>
    </row>
    <row r="76" spans="1:5" x14ac:dyDescent="0.25">
      <c r="A76" s="8" t="str">
        <f>Calculator!D78</f>
        <v/>
      </c>
      <c r="B76" s="8" t="str">
        <f>IF(Calculator!G78&gt;0,Calculator!G78,Calculator!H78)</f>
        <v/>
      </c>
      <c r="C76" s="8">
        <f>IF(Calculator!E78="Dipper well",Calculator!F78,0)</f>
        <v>0</v>
      </c>
      <c r="D76" s="8">
        <f t="shared" si="0"/>
        <v>262800</v>
      </c>
      <c r="E76" s="8">
        <f t="shared" si="1"/>
        <v>0</v>
      </c>
    </row>
    <row r="77" spans="1:5" x14ac:dyDescent="0.25">
      <c r="A77" s="8" t="str">
        <f>Calculator!D79</f>
        <v/>
      </c>
      <c r="B77" s="8" t="str">
        <f>IF(Calculator!G79&gt;0,Calculator!G79,Calculator!H79)</f>
        <v/>
      </c>
      <c r="C77" s="8">
        <f>IF(Calculator!E79="Dipper well",Calculator!F79,0)</f>
        <v>0</v>
      </c>
      <c r="D77" s="8">
        <f t="shared" ref="D77:D140" si="2">$B$8*OP_DAYS</f>
        <v>262800</v>
      </c>
      <c r="E77" s="8">
        <f t="shared" ref="E77:E140" si="3">IF(C77&gt;0.1,B77*C77*D77/GALPERM3,0)</f>
        <v>0</v>
      </c>
    </row>
    <row r="78" spans="1:5" x14ac:dyDescent="0.25">
      <c r="A78" s="8" t="str">
        <f>Calculator!D80</f>
        <v/>
      </c>
      <c r="B78" s="8" t="str">
        <f>IF(Calculator!G80&gt;0,Calculator!G80,Calculator!H80)</f>
        <v/>
      </c>
      <c r="C78" s="8">
        <f>IF(Calculator!E80="Dipper well",Calculator!F80,0)</f>
        <v>0</v>
      </c>
      <c r="D78" s="8">
        <f t="shared" si="2"/>
        <v>262800</v>
      </c>
      <c r="E78" s="8">
        <f t="shared" si="3"/>
        <v>0</v>
      </c>
    </row>
    <row r="79" spans="1:5" x14ac:dyDescent="0.25">
      <c r="A79" s="8" t="str">
        <f>Calculator!D81</f>
        <v/>
      </c>
      <c r="B79" s="8" t="str">
        <f>IF(Calculator!G81&gt;0,Calculator!G81,Calculator!H81)</f>
        <v/>
      </c>
      <c r="C79" s="8">
        <f>IF(Calculator!E81="Dipper well",Calculator!F81,0)</f>
        <v>0</v>
      </c>
      <c r="D79" s="8">
        <f t="shared" si="2"/>
        <v>262800</v>
      </c>
      <c r="E79" s="8">
        <f t="shared" si="3"/>
        <v>0</v>
      </c>
    </row>
    <row r="80" spans="1:5" x14ac:dyDescent="0.25">
      <c r="A80" s="8" t="str">
        <f>Calculator!D82</f>
        <v/>
      </c>
      <c r="B80" s="8" t="str">
        <f>IF(Calculator!G82&gt;0,Calculator!G82,Calculator!H82)</f>
        <v/>
      </c>
      <c r="C80" s="8">
        <f>IF(Calculator!E82="Dipper well",Calculator!F82,0)</f>
        <v>0</v>
      </c>
      <c r="D80" s="8">
        <f t="shared" si="2"/>
        <v>262800</v>
      </c>
      <c r="E80" s="8">
        <f t="shared" si="3"/>
        <v>0</v>
      </c>
    </row>
    <row r="81" spans="1:5" x14ac:dyDescent="0.25">
      <c r="A81" s="8" t="str">
        <f>Calculator!D83</f>
        <v/>
      </c>
      <c r="B81" s="8" t="str">
        <f>IF(Calculator!G83&gt;0,Calculator!G83,Calculator!H83)</f>
        <v/>
      </c>
      <c r="C81" s="8">
        <f>IF(Calculator!E83="Dipper well",Calculator!F83,0)</f>
        <v>0</v>
      </c>
      <c r="D81" s="8">
        <f t="shared" si="2"/>
        <v>262800</v>
      </c>
      <c r="E81" s="8">
        <f t="shared" si="3"/>
        <v>0</v>
      </c>
    </row>
    <row r="82" spans="1:5" x14ac:dyDescent="0.25">
      <c r="A82" s="8" t="str">
        <f>Calculator!D84</f>
        <v/>
      </c>
      <c r="B82" s="8" t="str">
        <f>IF(Calculator!G84&gt;0,Calculator!G84,Calculator!H84)</f>
        <v/>
      </c>
      <c r="C82" s="8">
        <f>IF(Calculator!E84="Dipper well",Calculator!F84,0)</f>
        <v>0</v>
      </c>
      <c r="D82" s="8">
        <f t="shared" si="2"/>
        <v>262800</v>
      </c>
      <c r="E82" s="8">
        <f t="shared" si="3"/>
        <v>0</v>
      </c>
    </row>
    <row r="83" spans="1:5" x14ac:dyDescent="0.25">
      <c r="A83" s="8" t="str">
        <f>Calculator!D85</f>
        <v/>
      </c>
      <c r="B83" s="8" t="str">
        <f>IF(Calculator!G85&gt;0,Calculator!G85,Calculator!H85)</f>
        <v/>
      </c>
      <c r="C83" s="8">
        <f>IF(Calculator!E85="Dipper well",Calculator!F85,0)</f>
        <v>0</v>
      </c>
      <c r="D83" s="8">
        <f t="shared" si="2"/>
        <v>262800</v>
      </c>
      <c r="E83" s="8">
        <f t="shared" si="3"/>
        <v>0</v>
      </c>
    </row>
    <row r="84" spans="1:5" x14ac:dyDescent="0.25">
      <c r="A84" s="8" t="str">
        <f>Calculator!D86</f>
        <v/>
      </c>
      <c r="B84" s="8" t="str">
        <f>IF(Calculator!G86&gt;0,Calculator!G86,Calculator!H86)</f>
        <v/>
      </c>
      <c r="C84" s="8">
        <f>IF(Calculator!E86="Dipper well",Calculator!F86,0)</f>
        <v>0</v>
      </c>
      <c r="D84" s="8">
        <f t="shared" si="2"/>
        <v>262800</v>
      </c>
      <c r="E84" s="8">
        <f t="shared" si="3"/>
        <v>0</v>
      </c>
    </row>
    <row r="85" spans="1:5" x14ac:dyDescent="0.25">
      <c r="A85" s="8" t="str">
        <f>Calculator!D87</f>
        <v/>
      </c>
      <c r="B85" s="8" t="str">
        <f>IF(Calculator!G87&gt;0,Calculator!G87,Calculator!H87)</f>
        <v/>
      </c>
      <c r="C85" s="8">
        <f>IF(Calculator!E87="Dipper well",Calculator!F87,0)</f>
        <v>0</v>
      </c>
      <c r="D85" s="8">
        <f t="shared" si="2"/>
        <v>262800</v>
      </c>
      <c r="E85" s="8">
        <f t="shared" si="3"/>
        <v>0</v>
      </c>
    </row>
    <row r="86" spans="1:5" x14ac:dyDescent="0.25">
      <c r="A86" s="8" t="str">
        <f>Calculator!D88</f>
        <v/>
      </c>
      <c r="B86" s="8" t="str">
        <f>IF(Calculator!G88&gt;0,Calculator!G88,Calculator!H88)</f>
        <v/>
      </c>
      <c r="C86" s="8">
        <f>IF(Calculator!E88="Dipper well",Calculator!F88,0)</f>
        <v>0</v>
      </c>
      <c r="D86" s="8">
        <f t="shared" si="2"/>
        <v>262800</v>
      </c>
      <c r="E86" s="8">
        <f t="shared" si="3"/>
        <v>0</v>
      </c>
    </row>
    <row r="87" spans="1:5" x14ac:dyDescent="0.25">
      <c r="A87" s="8" t="str">
        <f>Calculator!D89</f>
        <v/>
      </c>
      <c r="B87" s="8" t="str">
        <f>IF(Calculator!G89&gt;0,Calculator!G89,Calculator!H89)</f>
        <v/>
      </c>
      <c r="C87" s="8">
        <f>IF(Calculator!E89="Dipper well",Calculator!F89,0)</f>
        <v>0</v>
      </c>
      <c r="D87" s="8">
        <f t="shared" si="2"/>
        <v>262800</v>
      </c>
      <c r="E87" s="8">
        <f t="shared" si="3"/>
        <v>0</v>
      </c>
    </row>
    <row r="88" spans="1:5" x14ac:dyDescent="0.25">
      <c r="A88" s="8" t="str">
        <f>Calculator!D90</f>
        <v/>
      </c>
      <c r="B88" s="8" t="str">
        <f>IF(Calculator!G90&gt;0,Calculator!G90,Calculator!H90)</f>
        <v/>
      </c>
      <c r="C88" s="8">
        <f>IF(Calculator!E90="Dipper well",Calculator!F90,0)</f>
        <v>0</v>
      </c>
      <c r="D88" s="8">
        <f t="shared" si="2"/>
        <v>262800</v>
      </c>
      <c r="E88" s="8">
        <f t="shared" si="3"/>
        <v>0</v>
      </c>
    </row>
    <row r="89" spans="1:5" x14ac:dyDescent="0.25">
      <c r="A89" s="8" t="str">
        <f>Calculator!D91</f>
        <v/>
      </c>
      <c r="B89" s="8" t="str">
        <f>IF(Calculator!G91&gt;0,Calculator!G91,Calculator!H91)</f>
        <v/>
      </c>
      <c r="C89" s="8">
        <f>IF(Calculator!E91="Dipper well",Calculator!F91,0)</f>
        <v>0</v>
      </c>
      <c r="D89" s="8">
        <f t="shared" si="2"/>
        <v>262800</v>
      </c>
      <c r="E89" s="8">
        <f t="shared" si="3"/>
        <v>0</v>
      </c>
    </row>
    <row r="90" spans="1:5" x14ac:dyDescent="0.25">
      <c r="A90" s="8" t="str">
        <f>Calculator!D92</f>
        <v/>
      </c>
      <c r="B90" s="8" t="str">
        <f>IF(Calculator!G92&gt;0,Calculator!G92,Calculator!H92)</f>
        <v/>
      </c>
      <c r="C90" s="8">
        <f>IF(Calculator!E92="Dipper well",Calculator!F92,0)</f>
        <v>0</v>
      </c>
      <c r="D90" s="8">
        <f t="shared" si="2"/>
        <v>262800</v>
      </c>
      <c r="E90" s="8">
        <f t="shared" si="3"/>
        <v>0</v>
      </c>
    </row>
    <row r="91" spans="1:5" x14ac:dyDescent="0.25">
      <c r="A91" s="8" t="str">
        <f>Calculator!D93</f>
        <v/>
      </c>
      <c r="B91" s="8" t="str">
        <f>IF(Calculator!G93&gt;0,Calculator!G93,Calculator!H93)</f>
        <v/>
      </c>
      <c r="C91" s="8">
        <f>IF(Calculator!E93="Dipper well",Calculator!F93,0)</f>
        <v>0</v>
      </c>
      <c r="D91" s="8">
        <f t="shared" si="2"/>
        <v>262800</v>
      </c>
      <c r="E91" s="8">
        <f t="shared" si="3"/>
        <v>0</v>
      </c>
    </row>
    <row r="92" spans="1:5" x14ac:dyDescent="0.25">
      <c r="A92" s="8" t="str">
        <f>Calculator!D94</f>
        <v/>
      </c>
      <c r="B92" s="8" t="str">
        <f>IF(Calculator!G94&gt;0,Calculator!G94,Calculator!H94)</f>
        <v/>
      </c>
      <c r="C92" s="8">
        <f>IF(Calculator!E94="Dipper well",Calculator!F94,0)</f>
        <v>0</v>
      </c>
      <c r="D92" s="8">
        <f t="shared" si="2"/>
        <v>262800</v>
      </c>
      <c r="E92" s="8">
        <f t="shared" si="3"/>
        <v>0</v>
      </c>
    </row>
    <row r="93" spans="1:5" x14ac:dyDescent="0.25">
      <c r="A93" s="8" t="str">
        <f>Calculator!D95</f>
        <v/>
      </c>
      <c r="B93" s="8" t="str">
        <f>IF(Calculator!G95&gt;0,Calculator!G95,Calculator!H95)</f>
        <v/>
      </c>
      <c r="C93" s="8">
        <f>IF(Calculator!E95="Dipper well",Calculator!F95,0)</f>
        <v>0</v>
      </c>
      <c r="D93" s="8">
        <f t="shared" si="2"/>
        <v>262800</v>
      </c>
      <c r="E93" s="8">
        <f t="shared" si="3"/>
        <v>0</v>
      </c>
    </row>
    <row r="94" spans="1:5" x14ac:dyDescent="0.25">
      <c r="A94" s="8" t="str">
        <f>Calculator!D96</f>
        <v/>
      </c>
      <c r="B94" s="8" t="str">
        <f>IF(Calculator!G96&gt;0,Calculator!G96,Calculator!H96)</f>
        <v/>
      </c>
      <c r="C94" s="8">
        <f>IF(Calculator!E96="Dipper well",Calculator!F96,0)</f>
        <v>0</v>
      </c>
      <c r="D94" s="8">
        <f t="shared" si="2"/>
        <v>262800</v>
      </c>
      <c r="E94" s="8">
        <f t="shared" si="3"/>
        <v>0</v>
      </c>
    </row>
    <row r="95" spans="1:5" x14ac:dyDescent="0.25">
      <c r="A95" s="8" t="str">
        <f>Calculator!D97</f>
        <v/>
      </c>
      <c r="B95" s="8" t="str">
        <f>IF(Calculator!G97&gt;0,Calculator!G97,Calculator!H97)</f>
        <v/>
      </c>
      <c r="C95" s="8">
        <f>IF(Calculator!E97="Dipper well",Calculator!F97,0)</f>
        <v>0</v>
      </c>
      <c r="D95" s="8">
        <f t="shared" si="2"/>
        <v>262800</v>
      </c>
      <c r="E95" s="8">
        <f t="shared" si="3"/>
        <v>0</v>
      </c>
    </row>
    <row r="96" spans="1:5" x14ac:dyDescent="0.25">
      <c r="A96" s="8" t="str">
        <f>Calculator!D98</f>
        <v/>
      </c>
      <c r="B96" s="8" t="str">
        <f>IF(Calculator!G98&gt;0,Calculator!G98,Calculator!H98)</f>
        <v/>
      </c>
      <c r="C96" s="8">
        <f>IF(Calculator!E98="Dipper well",Calculator!F98,0)</f>
        <v>0</v>
      </c>
      <c r="D96" s="8">
        <f t="shared" si="2"/>
        <v>262800</v>
      </c>
      <c r="E96" s="8">
        <f t="shared" si="3"/>
        <v>0</v>
      </c>
    </row>
    <row r="97" spans="1:5" x14ac:dyDescent="0.25">
      <c r="A97" s="8" t="str">
        <f>Calculator!D99</f>
        <v/>
      </c>
      <c r="B97" s="8" t="str">
        <f>IF(Calculator!G99&gt;0,Calculator!G99,Calculator!H99)</f>
        <v/>
      </c>
      <c r="C97" s="8">
        <f>IF(Calculator!E99="Dipper well",Calculator!F99,0)</f>
        <v>0</v>
      </c>
      <c r="D97" s="8">
        <f t="shared" si="2"/>
        <v>262800</v>
      </c>
      <c r="E97" s="8">
        <f t="shared" si="3"/>
        <v>0</v>
      </c>
    </row>
    <row r="98" spans="1:5" x14ac:dyDescent="0.25">
      <c r="A98" s="8" t="str">
        <f>Calculator!D100</f>
        <v/>
      </c>
      <c r="B98" s="8" t="str">
        <f>IF(Calculator!G100&gt;0,Calculator!G100,Calculator!H100)</f>
        <v/>
      </c>
      <c r="C98" s="8">
        <f>IF(Calculator!E100="Dipper well",Calculator!F100,0)</f>
        <v>0</v>
      </c>
      <c r="D98" s="8">
        <f t="shared" si="2"/>
        <v>262800</v>
      </c>
      <c r="E98" s="8">
        <f t="shared" si="3"/>
        <v>0</v>
      </c>
    </row>
    <row r="99" spans="1:5" x14ac:dyDescent="0.25">
      <c r="A99" s="8" t="str">
        <f>Calculator!D101</f>
        <v/>
      </c>
      <c r="B99" s="8" t="str">
        <f>IF(Calculator!G101&gt;0,Calculator!G101,Calculator!H101)</f>
        <v/>
      </c>
      <c r="C99" s="8">
        <f>IF(Calculator!E101="Dipper well",Calculator!F101,0)</f>
        <v>0</v>
      </c>
      <c r="D99" s="8">
        <f t="shared" si="2"/>
        <v>262800</v>
      </c>
      <c r="E99" s="8">
        <f t="shared" si="3"/>
        <v>0</v>
      </c>
    </row>
    <row r="100" spans="1:5" x14ac:dyDescent="0.25">
      <c r="A100" s="8" t="str">
        <f>Calculator!D102</f>
        <v/>
      </c>
      <c r="B100" s="8" t="str">
        <f>IF(Calculator!G102&gt;0,Calculator!G102,Calculator!H102)</f>
        <v/>
      </c>
      <c r="C100" s="8">
        <f>IF(Calculator!E102="Dipper well",Calculator!F102,0)</f>
        <v>0</v>
      </c>
      <c r="D100" s="8">
        <f t="shared" si="2"/>
        <v>262800</v>
      </c>
      <c r="E100" s="8">
        <f t="shared" si="3"/>
        <v>0</v>
      </c>
    </row>
    <row r="101" spans="1:5" x14ac:dyDescent="0.25">
      <c r="A101" s="8" t="str">
        <f>Calculator!D103</f>
        <v/>
      </c>
      <c r="B101" s="8" t="str">
        <f>IF(Calculator!G103&gt;0,Calculator!G103,Calculator!H103)</f>
        <v/>
      </c>
      <c r="C101" s="8">
        <f>IF(Calculator!E103="Dipper well",Calculator!F103,0)</f>
        <v>0</v>
      </c>
      <c r="D101" s="8">
        <f t="shared" si="2"/>
        <v>262800</v>
      </c>
      <c r="E101" s="8">
        <f t="shared" si="3"/>
        <v>0</v>
      </c>
    </row>
    <row r="102" spans="1:5" x14ac:dyDescent="0.25">
      <c r="A102" s="8" t="str">
        <f>Calculator!D104</f>
        <v/>
      </c>
      <c r="B102" s="8" t="str">
        <f>IF(Calculator!G104&gt;0,Calculator!G104,Calculator!H104)</f>
        <v/>
      </c>
      <c r="C102" s="8">
        <f>IF(Calculator!E104="Dipper well",Calculator!F104,0)</f>
        <v>0</v>
      </c>
      <c r="D102" s="8">
        <f t="shared" si="2"/>
        <v>262800</v>
      </c>
      <c r="E102" s="8">
        <f t="shared" si="3"/>
        <v>0</v>
      </c>
    </row>
    <row r="103" spans="1:5" x14ac:dyDescent="0.25">
      <c r="A103" s="8" t="str">
        <f>Calculator!D105</f>
        <v/>
      </c>
      <c r="B103" s="8" t="str">
        <f>IF(Calculator!G105&gt;0,Calculator!G105,Calculator!H105)</f>
        <v/>
      </c>
      <c r="C103" s="8">
        <f>IF(Calculator!E105="Dipper well",Calculator!F105,0)</f>
        <v>0</v>
      </c>
      <c r="D103" s="8">
        <f t="shared" si="2"/>
        <v>262800</v>
      </c>
      <c r="E103" s="8">
        <f t="shared" si="3"/>
        <v>0</v>
      </c>
    </row>
    <row r="104" spans="1:5" x14ac:dyDescent="0.25">
      <c r="A104" s="8" t="str">
        <f>Calculator!D106</f>
        <v/>
      </c>
      <c r="B104" s="8" t="str">
        <f>IF(Calculator!G106&gt;0,Calculator!G106,Calculator!H106)</f>
        <v/>
      </c>
      <c r="C104" s="8">
        <f>IF(Calculator!E106="Dipper well",Calculator!F106,0)</f>
        <v>0</v>
      </c>
      <c r="D104" s="8">
        <f t="shared" si="2"/>
        <v>262800</v>
      </c>
      <c r="E104" s="8">
        <f t="shared" si="3"/>
        <v>0</v>
      </c>
    </row>
    <row r="105" spans="1:5" x14ac:dyDescent="0.25">
      <c r="A105" s="8" t="str">
        <f>Calculator!D107</f>
        <v/>
      </c>
      <c r="B105" s="8" t="str">
        <f>IF(Calculator!G107&gt;0,Calculator!G107,Calculator!H107)</f>
        <v/>
      </c>
      <c r="C105" s="8">
        <f>IF(Calculator!E107="Dipper well",Calculator!F107,0)</f>
        <v>0</v>
      </c>
      <c r="D105" s="8">
        <f t="shared" si="2"/>
        <v>262800</v>
      </c>
      <c r="E105" s="8">
        <f t="shared" si="3"/>
        <v>0</v>
      </c>
    </row>
    <row r="106" spans="1:5" x14ac:dyDescent="0.25">
      <c r="A106" s="8" t="str">
        <f>Calculator!D108</f>
        <v/>
      </c>
      <c r="B106" s="8" t="str">
        <f>IF(Calculator!G108&gt;0,Calculator!G108,Calculator!H108)</f>
        <v/>
      </c>
      <c r="C106" s="8">
        <f>IF(Calculator!E108="Dipper well",Calculator!F108,0)</f>
        <v>0</v>
      </c>
      <c r="D106" s="8">
        <f t="shared" si="2"/>
        <v>262800</v>
      </c>
      <c r="E106" s="8">
        <f t="shared" si="3"/>
        <v>0</v>
      </c>
    </row>
    <row r="107" spans="1:5" x14ac:dyDescent="0.25">
      <c r="A107" s="8" t="str">
        <f>Calculator!D109</f>
        <v/>
      </c>
      <c r="B107" s="8" t="str">
        <f>IF(Calculator!G109&gt;0,Calculator!G109,Calculator!H109)</f>
        <v/>
      </c>
      <c r="C107" s="8">
        <f>IF(Calculator!E109="Dipper well",Calculator!F109,0)</f>
        <v>0</v>
      </c>
      <c r="D107" s="8">
        <f t="shared" si="2"/>
        <v>262800</v>
      </c>
      <c r="E107" s="8">
        <f t="shared" si="3"/>
        <v>0</v>
      </c>
    </row>
    <row r="108" spans="1:5" x14ac:dyDescent="0.25">
      <c r="A108" s="8" t="str">
        <f>Calculator!D110</f>
        <v/>
      </c>
      <c r="B108" s="8" t="str">
        <f>IF(Calculator!G110&gt;0,Calculator!G110,Calculator!H110)</f>
        <v/>
      </c>
      <c r="C108" s="8">
        <f>IF(Calculator!E110="Dipper well",Calculator!F110,0)</f>
        <v>0</v>
      </c>
      <c r="D108" s="8">
        <f t="shared" si="2"/>
        <v>262800</v>
      </c>
      <c r="E108" s="8">
        <f t="shared" si="3"/>
        <v>0</v>
      </c>
    </row>
    <row r="109" spans="1:5" x14ac:dyDescent="0.25">
      <c r="A109" s="8" t="str">
        <f>Calculator!D111</f>
        <v/>
      </c>
      <c r="B109" s="8" t="str">
        <f>IF(Calculator!G111&gt;0,Calculator!G111,Calculator!H111)</f>
        <v/>
      </c>
      <c r="C109" s="8">
        <f>IF(Calculator!E111="Dipper well",Calculator!F111,0)</f>
        <v>0</v>
      </c>
      <c r="D109" s="8">
        <f t="shared" si="2"/>
        <v>262800</v>
      </c>
      <c r="E109" s="8">
        <f t="shared" si="3"/>
        <v>0</v>
      </c>
    </row>
    <row r="110" spans="1:5" x14ac:dyDescent="0.25">
      <c r="A110" s="8" t="str">
        <f>Calculator!D112</f>
        <v/>
      </c>
      <c r="B110" s="8" t="str">
        <f>IF(Calculator!G112&gt;0,Calculator!G112,Calculator!H112)</f>
        <v/>
      </c>
      <c r="C110" s="8">
        <f>IF(Calculator!E112="Dipper well",Calculator!F112,0)</f>
        <v>0</v>
      </c>
      <c r="D110" s="8">
        <f t="shared" si="2"/>
        <v>262800</v>
      </c>
      <c r="E110" s="8">
        <f t="shared" si="3"/>
        <v>0</v>
      </c>
    </row>
    <row r="111" spans="1:5" x14ac:dyDescent="0.25">
      <c r="A111" s="8" t="str">
        <f>Calculator!D113</f>
        <v/>
      </c>
      <c r="B111" s="8" t="str">
        <f>IF(Calculator!G113&gt;0,Calculator!G113,Calculator!H113)</f>
        <v/>
      </c>
      <c r="C111" s="8">
        <f>IF(Calculator!E113="Dipper well",Calculator!F113,0)</f>
        <v>0</v>
      </c>
      <c r="D111" s="8">
        <f t="shared" si="2"/>
        <v>262800</v>
      </c>
      <c r="E111" s="8">
        <f t="shared" si="3"/>
        <v>0</v>
      </c>
    </row>
    <row r="112" spans="1:5" x14ac:dyDescent="0.25">
      <c r="A112" s="8" t="str">
        <f>Calculator!D114</f>
        <v/>
      </c>
      <c r="B112" s="8" t="str">
        <f>IF(Calculator!G114&gt;0,Calculator!G114,Calculator!H114)</f>
        <v/>
      </c>
      <c r="C112" s="8">
        <f>IF(Calculator!E114="Dipper well",Calculator!F114,0)</f>
        <v>0</v>
      </c>
      <c r="D112" s="8">
        <f t="shared" si="2"/>
        <v>262800</v>
      </c>
      <c r="E112" s="8">
        <f t="shared" si="3"/>
        <v>0</v>
      </c>
    </row>
    <row r="113" spans="1:5" x14ac:dyDescent="0.25">
      <c r="A113" s="8" t="str">
        <f>Calculator!D115</f>
        <v/>
      </c>
      <c r="B113" s="8" t="str">
        <f>IF(Calculator!G115&gt;0,Calculator!G115,Calculator!H115)</f>
        <v/>
      </c>
      <c r="C113" s="8">
        <f>IF(Calculator!E115="Dipper well",Calculator!F115,0)</f>
        <v>0</v>
      </c>
      <c r="D113" s="8">
        <f t="shared" si="2"/>
        <v>262800</v>
      </c>
      <c r="E113" s="8">
        <f t="shared" si="3"/>
        <v>0</v>
      </c>
    </row>
    <row r="114" spans="1:5" x14ac:dyDescent="0.25">
      <c r="A114" s="8" t="str">
        <f>Calculator!D116</f>
        <v/>
      </c>
      <c r="B114" s="8" t="str">
        <f>IF(Calculator!G116&gt;0,Calculator!G116,Calculator!H116)</f>
        <v/>
      </c>
      <c r="C114" s="8">
        <f>IF(Calculator!E116="Dipper well",Calculator!F116,0)</f>
        <v>0</v>
      </c>
      <c r="D114" s="8">
        <f t="shared" si="2"/>
        <v>262800</v>
      </c>
      <c r="E114" s="8">
        <f t="shared" si="3"/>
        <v>0</v>
      </c>
    </row>
    <row r="115" spans="1:5" x14ac:dyDescent="0.25">
      <c r="A115" s="8" t="str">
        <f>Calculator!D117</f>
        <v/>
      </c>
      <c r="B115" s="8" t="str">
        <f>IF(Calculator!G117&gt;0,Calculator!G117,Calculator!H117)</f>
        <v/>
      </c>
      <c r="C115" s="8">
        <f>IF(Calculator!E117="Dipper well",Calculator!F117,0)</f>
        <v>0</v>
      </c>
      <c r="D115" s="8">
        <f t="shared" si="2"/>
        <v>262800</v>
      </c>
      <c r="E115" s="8">
        <f t="shared" si="3"/>
        <v>0</v>
      </c>
    </row>
    <row r="116" spans="1:5" x14ac:dyDescent="0.25">
      <c r="A116" s="8" t="str">
        <f>Calculator!D118</f>
        <v/>
      </c>
      <c r="B116" s="8" t="str">
        <f>IF(Calculator!G118&gt;0,Calculator!G118,Calculator!H118)</f>
        <v/>
      </c>
      <c r="C116" s="8">
        <f>IF(Calculator!E118="Dipper well",Calculator!F118,0)</f>
        <v>0</v>
      </c>
      <c r="D116" s="8">
        <f t="shared" si="2"/>
        <v>262800</v>
      </c>
      <c r="E116" s="8">
        <f t="shared" si="3"/>
        <v>0</v>
      </c>
    </row>
    <row r="117" spans="1:5" x14ac:dyDescent="0.25">
      <c r="A117" s="8" t="str">
        <f>Calculator!D119</f>
        <v/>
      </c>
      <c r="B117" s="8" t="str">
        <f>IF(Calculator!G119&gt;0,Calculator!G119,Calculator!H119)</f>
        <v/>
      </c>
      <c r="C117" s="8">
        <f>IF(Calculator!E119="Dipper well",Calculator!F119,0)</f>
        <v>0</v>
      </c>
      <c r="D117" s="8">
        <f t="shared" si="2"/>
        <v>262800</v>
      </c>
      <c r="E117" s="8">
        <f t="shared" si="3"/>
        <v>0</v>
      </c>
    </row>
    <row r="118" spans="1:5" x14ac:dyDescent="0.25">
      <c r="A118" s="8" t="str">
        <f>Calculator!D120</f>
        <v/>
      </c>
      <c r="B118" s="8" t="str">
        <f>IF(Calculator!G120&gt;0,Calculator!G120,Calculator!H120)</f>
        <v/>
      </c>
      <c r="C118" s="8">
        <f>IF(Calculator!E120="Dipper well",Calculator!F120,0)</f>
        <v>0</v>
      </c>
      <c r="D118" s="8">
        <f t="shared" si="2"/>
        <v>262800</v>
      </c>
      <c r="E118" s="8">
        <f t="shared" si="3"/>
        <v>0</v>
      </c>
    </row>
    <row r="119" spans="1:5" x14ac:dyDescent="0.25">
      <c r="A119" s="8" t="str">
        <f>Calculator!D121</f>
        <v/>
      </c>
      <c r="B119" s="8" t="str">
        <f>IF(Calculator!G121&gt;0,Calculator!G121,Calculator!H121)</f>
        <v/>
      </c>
      <c r="C119" s="8">
        <f>IF(Calculator!E121="Dipper well",Calculator!F121,0)</f>
        <v>0</v>
      </c>
      <c r="D119" s="8">
        <f t="shared" si="2"/>
        <v>262800</v>
      </c>
      <c r="E119" s="8">
        <f t="shared" si="3"/>
        <v>0</v>
      </c>
    </row>
    <row r="120" spans="1:5" x14ac:dyDescent="0.25">
      <c r="A120" s="8" t="str">
        <f>Calculator!D122</f>
        <v/>
      </c>
      <c r="B120" s="8" t="str">
        <f>IF(Calculator!G122&gt;0,Calculator!G122,Calculator!H122)</f>
        <v/>
      </c>
      <c r="C120" s="8">
        <f>IF(Calculator!E122="Dipper well",Calculator!F122,0)</f>
        <v>0</v>
      </c>
      <c r="D120" s="8">
        <f t="shared" si="2"/>
        <v>262800</v>
      </c>
      <c r="E120" s="8">
        <f t="shared" si="3"/>
        <v>0</v>
      </c>
    </row>
    <row r="121" spans="1:5" x14ac:dyDescent="0.25">
      <c r="A121" s="8" t="str">
        <f>Calculator!D123</f>
        <v/>
      </c>
      <c r="B121" s="8" t="str">
        <f>IF(Calculator!G123&gt;0,Calculator!G123,Calculator!H123)</f>
        <v/>
      </c>
      <c r="C121" s="8">
        <f>IF(Calculator!E123="Dipper well",Calculator!F123,0)</f>
        <v>0</v>
      </c>
      <c r="D121" s="8">
        <f t="shared" si="2"/>
        <v>262800</v>
      </c>
      <c r="E121" s="8">
        <f t="shared" si="3"/>
        <v>0</v>
      </c>
    </row>
    <row r="122" spans="1:5" x14ac:dyDescent="0.25">
      <c r="A122" s="8" t="str">
        <f>Calculator!D124</f>
        <v/>
      </c>
      <c r="B122" s="8" t="str">
        <f>IF(Calculator!G124&gt;0,Calculator!G124,Calculator!H124)</f>
        <v/>
      </c>
      <c r="C122" s="8">
        <f>IF(Calculator!E124="Dipper well",Calculator!F124,0)</f>
        <v>0</v>
      </c>
      <c r="D122" s="8">
        <f t="shared" si="2"/>
        <v>262800</v>
      </c>
      <c r="E122" s="8">
        <f t="shared" si="3"/>
        <v>0</v>
      </c>
    </row>
    <row r="123" spans="1:5" x14ac:dyDescent="0.25">
      <c r="A123" s="8" t="str">
        <f>Calculator!D125</f>
        <v/>
      </c>
      <c r="B123" s="8" t="str">
        <f>IF(Calculator!G125&gt;0,Calculator!G125,Calculator!H125)</f>
        <v/>
      </c>
      <c r="C123" s="8">
        <f>IF(Calculator!E125="Dipper well",Calculator!F125,0)</f>
        <v>0</v>
      </c>
      <c r="D123" s="8">
        <f t="shared" si="2"/>
        <v>262800</v>
      </c>
      <c r="E123" s="8">
        <f t="shared" si="3"/>
        <v>0</v>
      </c>
    </row>
    <row r="124" spans="1:5" x14ac:dyDescent="0.25">
      <c r="A124" s="8" t="str">
        <f>Calculator!D126</f>
        <v/>
      </c>
      <c r="B124" s="8" t="str">
        <f>IF(Calculator!G126&gt;0,Calculator!G126,Calculator!H126)</f>
        <v/>
      </c>
      <c r="C124" s="8">
        <f>IF(Calculator!E126="Dipper well",Calculator!F126,0)</f>
        <v>0</v>
      </c>
      <c r="D124" s="8">
        <f t="shared" si="2"/>
        <v>262800</v>
      </c>
      <c r="E124" s="8">
        <f t="shared" si="3"/>
        <v>0</v>
      </c>
    </row>
    <row r="125" spans="1:5" x14ac:dyDescent="0.25">
      <c r="A125" s="8" t="str">
        <f>Calculator!D127</f>
        <v/>
      </c>
      <c r="B125" s="8" t="str">
        <f>IF(Calculator!G127&gt;0,Calculator!G127,Calculator!H127)</f>
        <v/>
      </c>
      <c r="C125" s="8">
        <f>IF(Calculator!E127="Dipper well",Calculator!F127,0)</f>
        <v>0</v>
      </c>
      <c r="D125" s="8">
        <f t="shared" si="2"/>
        <v>262800</v>
      </c>
      <c r="E125" s="8">
        <f t="shared" si="3"/>
        <v>0</v>
      </c>
    </row>
    <row r="126" spans="1:5" x14ac:dyDescent="0.25">
      <c r="A126" s="8" t="str">
        <f>Calculator!D128</f>
        <v/>
      </c>
      <c r="B126" s="8" t="str">
        <f>IF(Calculator!G128&gt;0,Calculator!G128,Calculator!H128)</f>
        <v/>
      </c>
      <c r="C126" s="8">
        <f>IF(Calculator!E128="Dipper well",Calculator!F128,0)</f>
        <v>0</v>
      </c>
      <c r="D126" s="8">
        <f t="shared" si="2"/>
        <v>262800</v>
      </c>
      <c r="E126" s="8">
        <f t="shared" si="3"/>
        <v>0</v>
      </c>
    </row>
    <row r="127" spans="1:5" x14ac:dyDescent="0.25">
      <c r="A127" s="8" t="str">
        <f>Calculator!D129</f>
        <v/>
      </c>
      <c r="B127" s="8" t="str">
        <f>IF(Calculator!G129&gt;0,Calculator!G129,Calculator!H129)</f>
        <v/>
      </c>
      <c r="C127" s="8">
        <f>IF(Calculator!E129="Dipper well",Calculator!F129,0)</f>
        <v>0</v>
      </c>
      <c r="D127" s="8">
        <f t="shared" si="2"/>
        <v>262800</v>
      </c>
      <c r="E127" s="8">
        <f t="shared" si="3"/>
        <v>0</v>
      </c>
    </row>
    <row r="128" spans="1:5" x14ac:dyDescent="0.25">
      <c r="A128" s="8" t="str">
        <f>Calculator!D130</f>
        <v/>
      </c>
      <c r="B128" s="8" t="str">
        <f>IF(Calculator!G130&gt;0,Calculator!G130,Calculator!H130)</f>
        <v/>
      </c>
      <c r="C128" s="8">
        <f>IF(Calculator!E130="Dipper well",Calculator!F130,0)</f>
        <v>0</v>
      </c>
      <c r="D128" s="8">
        <f t="shared" si="2"/>
        <v>262800</v>
      </c>
      <c r="E128" s="8">
        <f t="shared" si="3"/>
        <v>0</v>
      </c>
    </row>
    <row r="129" spans="1:5" x14ac:dyDescent="0.25">
      <c r="A129" s="8" t="str">
        <f>Calculator!D131</f>
        <v/>
      </c>
      <c r="B129" s="8" t="str">
        <f>IF(Calculator!G131&gt;0,Calculator!G131,Calculator!H131)</f>
        <v/>
      </c>
      <c r="C129" s="8">
        <f>IF(Calculator!E131="Dipper well",Calculator!F131,0)</f>
        <v>0</v>
      </c>
      <c r="D129" s="8">
        <f t="shared" si="2"/>
        <v>262800</v>
      </c>
      <c r="E129" s="8">
        <f t="shared" si="3"/>
        <v>0</v>
      </c>
    </row>
    <row r="130" spans="1:5" x14ac:dyDescent="0.25">
      <c r="A130" s="8" t="str">
        <f>Calculator!D132</f>
        <v/>
      </c>
      <c r="B130" s="8" t="str">
        <f>IF(Calculator!G132&gt;0,Calculator!G132,Calculator!H132)</f>
        <v/>
      </c>
      <c r="C130" s="8">
        <f>IF(Calculator!E132="Dipper well",Calculator!F132,0)</f>
        <v>0</v>
      </c>
      <c r="D130" s="8">
        <f t="shared" si="2"/>
        <v>262800</v>
      </c>
      <c r="E130" s="8">
        <f t="shared" si="3"/>
        <v>0</v>
      </c>
    </row>
    <row r="131" spans="1:5" x14ac:dyDescent="0.25">
      <c r="A131" s="8" t="str">
        <f>Calculator!D133</f>
        <v/>
      </c>
      <c r="B131" s="8" t="str">
        <f>IF(Calculator!G133&gt;0,Calculator!G133,Calculator!H133)</f>
        <v/>
      </c>
      <c r="C131" s="8">
        <f>IF(Calculator!E133="Dipper well",Calculator!F133,0)</f>
        <v>0</v>
      </c>
      <c r="D131" s="8">
        <f t="shared" si="2"/>
        <v>262800</v>
      </c>
      <c r="E131" s="8">
        <f t="shared" si="3"/>
        <v>0</v>
      </c>
    </row>
    <row r="132" spans="1:5" x14ac:dyDescent="0.25">
      <c r="A132" s="8" t="str">
        <f>Calculator!D134</f>
        <v/>
      </c>
      <c r="B132" s="8" t="str">
        <f>IF(Calculator!G134&gt;0,Calculator!G134,Calculator!H134)</f>
        <v/>
      </c>
      <c r="C132" s="8">
        <f>IF(Calculator!E134="Dipper well",Calculator!F134,0)</f>
        <v>0</v>
      </c>
      <c r="D132" s="8">
        <f t="shared" si="2"/>
        <v>262800</v>
      </c>
      <c r="E132" s="8">
        <f t="shared" si="3"/>
        <v>0</v>
      </c>
    </row>
    <row r="133" spans="1:5" x14ac:dyDescent="0.25">
      <c r="A133" s="8" t="str">
        <f>Calculator!D135</f>
        <v/>
      </c>
      <c r="B133" s="8" t="str">
        <f>IF(Calculator!G135&gt;0,Calculator!G135,Calculator!H135)</f>
        <v/>
      </c>
      <c r="C133" s="8">
        <f>IF(Calculator!E135="Dipper well",Calculator!F135,0)</f>
        <v>0</v>
      </c>
      <c r="D133" s="8">
        <f t="shared" si="2"/>
        <v>262800</v>
      </c>
      <c r="E133" s="8">
        <f t="shared" si="3"/>
        <v>0</v>
      </c>
    </row>
    <row r="134" spans="1:5" x14ac:dyDescent="0.25">
      <c r="A134" s="8" t="str">
        <f>Calculator!D136</f>
        <v/>
      </c>
      <c r="B134" s="8" t="str">
        <f>IF(Calculator!G136&gt;0,Calculator!G136,Calculator!H136)</f>
        <v/>
      </c>
      <c r="C134" s="8">
        <f>IF(Calculator!E136="Dipper well",Calculator!F136,0)</f>
        <v>0</v>
      </c>
      <c r="D134" s="8">
        <f t="shared" si="2"/>
        <v>262800</v>
      </c>
      <c r="E134" s="8">
        <f t="shared" si="3"/>
        <v>0</v>
      </c>
    </row>
    <row r="135" spans="1:5" x14ac:dyDescent="0.25">
      <c r="A135" s="8" t="str">
        <f>Calculator!D137</f>
        <v/>
      </c>
      <c r="B135" s="8" t="str">
        <f>IF(Calculator!G137&gt;0,Calculator!G137,Calculator!H137)</f>
        <v/>
      </c>
      <c r="C135" s="8">
        <f>IF(Calculator!E137="Dipper well",Calculator!F137,0)</f>
        <v>0</v>
      </c>
      <c r="D135" s="8">
        <f t="shared" si="2"/>
        <v>262800</v>
      </c>
      <c r="E135" s="8">
        <f t="shared" si="3"/>
        <v>0</v>
      </c>
    </row>
    <row r="136" spans="1:5" x14ac:dyDescent="0.25">
      <c r="A136" s="8" t="str">
        <f>Calculator!D138</f>
        <v/>
      </c>
      <c r="B136" s="8" t="str">
        <f>IF(Calculator!G138&gt;0,Calculator!G138,Calculator!H138)</f>
        <v/>
      </c>
      <c r="C136" s="8">
        <f>IF(Calculator!E138="Dipper well",Calculator!F138,0)</f>
        <v>0</v>
      </c>
      <c r="D136" s="8">
        <f t="shared" si="2"/>
        <v>262800</v>
      </c>
      <c r="E136" s="8">
        <f t="shared" si="3"/>
        <v>0</v>
      </c>
    </row>
    <row r="137" spans="1:5" x14ac:dyDescent="0.25">
      <c r="A137" s="8" t="str">
        <f>Calculator!D139</f>
        <v/>
      </c>
      <c r="B137" s="8" t="str">
        <f>IF(Calculator!G139&gt;0,Calculator!G139,Calculator!H139)</f>
        <v/>
      </c>
      <c r="C137" s="8">
        <f>IF(Calculator!E139="Dipper well",Calculator!F139,0)</f>
        <v>0</v>
      </c>
      <c r="D137" s="8">
        <f t="shared" si="2"/>
        <v>262800</v>
      </c>
      <c r="E137" s="8">
        <f t="shared" si="3"/>
        <v>0</v>
      </c>
    </row>
    <row r="138" spans="1:5" x14ac:dyDescent="0.25">
      <c r="A138" s="8" t="str">
        <f>Calculator!D140</f>
        <v/>
      </c>
      <c r="B138" s="8" t="str">
        <f>IF(Calculator!G140&gt;0,Calculator!G140,Calculator!H140)</f>
        <v/>
      </c>
      <c r="C138" s="8">
        <f>IF(Calculator!E140="Dipper well",Calculator!F140,0)</f>
        <v>0</v>
      </c>
      <c r="D138" s="8">
        <f t="shared" si="2"/>
        <v>262800</v>
      </c>
      <c r="E138" s="8">
        <f t="shared" si="3"/>
        <v>0</v>
      </c>
    </row>
    <row r="139" spans="1:5" x14ac:dyDescent="0.25">
      <c r="A139" s="8" t="str">
        <f>Calculator!D141</f>
        <v/>
      </c>
      <c r="B139" s="8" t="str">
        <f>IF(Calculator!G141&gt;0,Calculator!G141,Calculator!H141)</f>
        <v/>
      </c>
      <c r="C139" s="8">
        <f>IF(Calculator!E141="Dipper well",Calculator!F141,0)</f>
        <v>0</v>
      </c>
      <c r="D139" s="8">
        <f t="shared" si="2"/>
        <v>262800</v>
      </c>
      <c r="E139" s="8">
        <f t="shared" si="3"/>
        <v>0</v>
      </c>
    </row>
    <row r="140" spans="1:5" x14ac:dyDescent="0.25">
      <c r="A140" s="8" t="str">
        <f>Calculator!D142</f>
        <v/>
      </c>
      <c r="B140" s="8" t="str">
        <f>IF(Calculator!G142&gt;0,Calculator!G142,Calculator!H142)</f>
        <v/>
      </c>
      <c r="C140" s="8">
        <f>IF(Calculator!E142="Dipper well",Calculator!F142,0)</f>
        <v>0</v>
      </c>
      <c r="D140" s="8">
        <f t="shared" si="2"/>
        <v>262800</v>
      </c>
      <c r="E140" s="8">
        <f t="shared" si="3"/>
        <v>0</v>
      </c>
    </row>
    <row r="141" spans="1:5" x14ac:dyDescent="0.25">
      <c r="A141" s="8" t="str">
        <f>Calculator!D143</f>
        <v/>
      </c>
      <c r="B141" s="8" t="str">
        <f>IF(Calculator!G143&gt;0,Calculator!G143,Calculator!H143)</f>
        <v/>
      </c>
      <c r="C141" s="8">
        <f>IF(Calculator!E143="Dipper well",Calculator!F143,0)</f>
        <v>0</v>
      </c>
      <c r="D141" s="8">
        <f t="shared" ref="D141:D204" si="4">$B$8*OP_DAYS</f>
        <v>262800</v>
      </c>
      <c r="E141" s="8">
        <f t="shared" ref="E141:E204" si="5">IF(C141&gt;0.1,B141*C141*D141/GALPERM3,0)</f>
        <v>0</v>
      </c>
    </row>
    <row r="142" spans="1:5" x14ac:dyDescent="0.25">
      <c r="A142" s="8" t="str">
        <f>Calculator!D144</f>
        <v/>
      </c>
      <c r="B142" s="8" t="str">
        <f>IF(Calculator!G144&gt;0,Calculator!G144,Calculator!H144)</f>
        <v/>
      </c>
      <c r="C142" s="8">
        <f>IF(Calculator!E144="Dipper well",Calculator!F144,0)</f>
        <v>0</v>
      </c>
      <c r="D142" s="8">
        <f t="shared" si="4"/>
        <v>262800</v>
      </c>
      <c r="E142" s="8">
        <f t="shared" si="5"/>
        <v>0</v>
      </c>
    </row>
    <row r="143" spans="1:5" x14ac:dyDescent="0.25">
      <c r="A143" s="8" t="str">
        <f>Calculator!D145</f>
        <v/>
      </c>
      <c r="B143" s="8" t="str">
        <f>IF(Calculator!G145&gt;0,Calculator!G145,Calculator!H145)</f>
        <v/>
      </c>
      <c r="C143" s="8">
        <f>IF(Calculator!E145="Dipper well",Calculator!F145,0)</f>
        <v>0</v>
      </c>
      <c r="D143" s="8">
        <f t="shared" si="4"/>
        <v>262800</v>
      </c>
      <c r="E143" s="8">
        <f t="shared" si="5"/>
        <v>0</v>
      </c>
    </row>
    <row r="144" spans="1:5" x14ac:dyDescent="0.25">
      <c r="A144" s="8" t="str">
        <f>Calculator!D146</f>
        <v/>
      </c>
      <c r="B144" s="8" t="str">
        <f>IF(Calculator!G146&gt;0,Calculator!G146,Calculator!H146)</f>
        <v/>
      </c>
      <c r="C144" s="8">
        <f>IF(Calculator!E146="Dipper well",Calculator!F146,0)</f>
        <v>0</v>
      </c>
      <c r="D144" s="8">
        <f t="shared" si="4"/>
        <v>262800</v>
      </c>
      <c r="E144" s="8">
        <f t="shared" si="5"/>
        <v>0</v>
      </c>
    </row>
    <row r="145" spans="1:5" x14ac:dyDescent="0.25">
      <c r="A145" s="8" t="str">
        <f>Calculator!D147</f>
        <v/>
      </c>
      <c r="B145" s="8" t="str">
        <f>IF(Calculator!G147&gt;0,Calculator!G147,Calculator!H147)</f>
        <v/>
      </c>
      <c r="C145" s="8">
        <f>IF(Calculator!E147="Dipper well",Calculator!F147,0)</f>
        <v>0</v>
      </c>
      <c r="D145" s="8">
        <f t="shared" si="4"/>
        <v>262800</v>
      </c>
      <c r="E145" s="8">
        <f t="shared" si="5"/>
        <v>0</v>
      </c>
    </row>
    <row r="146" spans="1:5" x14ac:dyDescent="0.25">
      <c r="A146" s="8" t="str">
        <f>Calculator!D148</f>
        <v/>
      </c>
      <c r="B146" s="8" t="str">
        <f>IF(Calculator!G148&gt;0,Calculator!G148,Calculator!H148)</f>
        <v/>
      </c>
      <c r="C146" s="8">
        <f>IF(Calculator!E148="Dipper well",Calculator!F148,0)</f>
        <v>0</v>
      </c>
      <c r="D146" s="8">
        <f t="shared" si="4"/>
        <v>262800</v>
      </c>
      <c r="E146" s="8">
        <f t="shared" si="5"/>
        <v>0</v>
      </c>
    </row>
    <row r="147" spans="1:5" x14ac:dyDescent="0.25">
      <c r="A147" s="8" t="str">
        <f>Calculator!D149</f>
        <v/>
      </c>
      <c r="B147" s="8" t="str">
        <f>IF(Calculator!G149&gt;0,Calculator!G149,Calculator!H149)</f>
        <v/>
      </c>
      <c r="C147" s="8">
        <f>IF(Calculator!E149="Dipper well",Calculator!F149,0)</f>
        <v>0</v>
      </c>
      <c r="D147" s="8">
        <f t="shared" si="4"/>
        <v>262800</v>
      </c>
      <c r="E147" s="8">
        <f t="shared" si="5"/>
        <v>0</v>
      </c>
    </row>
    <row r="148" spans="1:5" x14ac:dyDescent="0.25">
      <c r="A148" s="8" t="str">
        <f>Calculator!D150</f>
        <v/>
      </c>
      <c r="B148" s="8" t="str">
        <f>IF(Calculator!G150&gt;0,Calculator!G150,Calculator!H150)</f>
        <v/>
      </c>
      <c r="C148" s="8">
        <f>IF(Calculator!E150="Dipper well",Calculator!F150,0)</f>
        <v>0</v>
      </c>
      <c r="D148" s="8">
        <f t="shared" si="4"/>
        <v>262800</v>
      </c>
      <c r="E148" s="8">
        <f t="shared" si="5"/>
        <v>0</v>
      </c>
    </row>
    <row r="149" spans="1:5" x14ac:dyDescent="0.25">
      <c r="A149" s="8" t="str">
        <f>Calculator!D151</f>
        <v/>
      </c>
      <c r="B149" s="8" t="str">
        <f>IF(Calculator!G151&gt;0,Calculator!G151,Calculator!H151)</f>
        <v/>
      </c>
      <c r="C149" s="8">
        <f>IF(Calculator!E151="Dipper well",Calculator!F151,0)</f>
        <v>0</v>
      </c>
      <c r="D149" s="8">
        <f t="shared" si="4"/>
        <v>262800</v>
      </c>
      <c r="E149" s="8">
        <f t="shared" si="5"/>
        <v>0</v>
      </c>
    </row>
    <row r="150" spans="1:5" x14ac:dyDescent="0.25">
      <c r="A150" s="8" t="str">
        <f>Calculator!D152</f>
        <v/>
      </c>
      <c r="B150" s="8" t="str">
        <f>IF(Calculator!G152&gt;0,Calculator!G152,Calculator!H152)</f>
        <v/>
      </c>
      <c r="C150" s="8">
        <f>IF(Calculator!E152="Dipper well",Calculator!F152,0)</f>
        <v>0</v>
      </c>
      <c r="D150" s="8">
        <f t="shared" si="4"/>
        <v>262800</v>
      </c>
      <c r="E150" s="8">
        <f t="shared" si="5"/>
        <v>0</v>
      </c>
    </row>
    <row r="151" spans="1:5" x14ac:dyDescent="0.25">
      <c r="A151" s="8" t="str">
        <f>Calculator!D153</f>
        <v/>
      </c>
      <c r="B151" s="8" t="str">
        <f>IF(Calculator!G153&gt;0,Calculator!G153,Calculator!H153)</f>
        <v/>
      </c>
      <c r="C151" s="8">
        <f>IF(Calculator!E153="Dipper well",Calculator!F153,0)</f>
        <v>0</v>
      </c>
      <c r="D151" s="8">
        <f t="shared" si="4"/>
        <v>262800</v>
      </c>
      <c r="E151" s="8">
        <f t="shared" si="5"/>
        <v>0</v>
      </c>
    </row>
    <row r="152" spans="1:5" x14ac:dyDescent="0.25">
      <c r="A152" s="8" t="str">
        <f>Calculator!D154</f>
        <v/>
      </c>
      <c r="B152" s="8" t="str">
        <f>IF(Calculator!G154&gt;0,Calculator!G154,Calculator!H154)</f>
        <v/>
      </c>
      <c r="C152" s="8">
        <f>IF(Calculator!E154="Dipper well",Calculator!F154,0)</f>
        <v>0</v>
      </c>
      <c r="D152" s="8">
        <f t="shared" si="4"/>
        <v>262800</v>
      </c>
      <c r="E152" s="8">
        <f t="shared" si="5"/>
        <v>0</v>
      </c>
    </row>
    <row r="153" spans="1:5" x14ac:dyDescent="0.25">
      <c r="A153" s="8" t="str">
        <f>Calculator!D155</f>
        <v/>
      </c>
      <c r="B153" s="8" t="str">
        <f>IF(Calculator!G155&gt;0,Calculator!G155,Calculator!H155)</f>
        <v/>
      </c>
      <c r="C153" s="8">
        <f>IF(Calculator!E155="Dipper well",Calculator!F155,0)</f>
        <v>0</v>
      </c>
      <c r="D153" s="8">
        <f t="shared" si="4"/>
        <v>262800</v>
      </c>
      <c r="E153" s="8">
        <f t="shared" si="5"/>
        <v>0</v>
      </c>
    </row>
    <row r="154" spans="1:5" x14ac:dyDescent="0.25">
      <c r="A154" s="8" t="str">
        <f>Calculator!D156</f>
        <v/>
      </c>
      <c r="B154" s="8" t="str">
        <f>IF(Calculator!G156&gt;0,Calculator!G156,Calculator!H156)</f>
        <v/>
      </c>
      <c r="C154" s="8">
        <f>IF(Calculator!E156="Dipper well",Calculator!F156,0)</f>
        <v>0</v>
      </c>
      <c r="D154" s="8">
        <f t="shared" si="4"/>
        <v>262800</v>
      </c>
      <c r="E154" s="8">
        <f t="shared" si="5"/>
        <v>0</v>
      </c>
    </row>
    <row r="155" spans="1:5" x14ac:dyDescent="0.25">
      <c r="A155" s="8" t="str">
        <f>Calculator!D157</f>
        <v/>
      </c>
      <c r="B155" s="8" t="str">
        <f>IF(Calculator!G157&gt;0,Calculator!G157,Calculator!H157)</f>
        <v/>
      </c>
      <c r="C155" s="8">
        <f>IF(Calculator!E157="Dipper well",Calculator!F157,0)</f>
        <v>0</v>
      </c>
      <c r="D155" s="8">
        <f t="shared" si="4"/>
        <v>262800</v>
      </c>
      <c r="E155" s="8">
        <f t="shared" si="5"/>
        <v>0</v>
      </c>
    </row>
    <row r="156" spans="1:5" x14ac:dyDescent="0.25">
      <c r="A156" s="8" t="str">
        <f>Calculator!D158</f>
        <v/>
      </c>
      <c r="B156" s="8" t="str">
        <f>IF(Calculator!G158&gt;0,Calculator!G158,Calculator!H158)</f>
        <v/>
      </c>
      <c r="C156" s="8">
        <f>IF(Calculator!E158="Dipper well",Calculator!F158,0)</f>
        <v>0</v>
      </c>
      <c r="D156" s="8">
        <f t="shared" si="4"/>
        <v>262800</v>
      </c>
      <c r="E156" s="8">
        <f t="shared" si="5"/>
        <v>0</v>
      </c>
    </row>
    <row r="157" spans="1:5" x14ac:dyDescent="0.25">
      <c r="A157" s="8" t="str">
        <f>Calculator!D159</f>
        <v/>
      </c>
      <c r="B157" s="8" t="str">
        <f>IF(Calculator!G159&gt;0,Calculator!G159,Calculator!H159)</f>
        <v/>
      </c>
      <c r="C157" s="8">
        <f>IF(Calculator!E159="Dipper well",Calculator!F159,0)</f>
        <v>0</v>
      </c>
      <c r="D157" s="8">
        <f t="shared" si="4"/>
        <v>262800</v>
      </c>
      <c r="E157" s="8">
        <f t="shared" si="5"/>
        <v>0</v>
      </c>
    </row>
    <row r="158" spans="1:5" x14ac:dyDescent="0.25">
      <c r="A158" s="8" t="str">
        <f>Calculator!D160</f>
        <v/>
      </c>
      <c r="B158" s="8" t="str">
        <f>IF(Calculator!G160&gt;0,Calculator!G160,Calculator!H160)</f>
        <v/>
      </c>
      <c r="C158" s="8">
        <f>IF(Calculator!E160="Dipper well",Calculator!F160,0)</f>
        <v>0</v>
      </c>
      <c r="D158" s="8">
        <f t="shared" si="4"/>
        <v>262800</v>
      </c>
      <c r="E158" s="8">
        <f t="shared" si="5"/>
        <v>0</v>
      </c>
    </row>
    <row r="159" spans="1:5" x14ac:dyDescent="0.25">
      <c r="A159" s="8" t="str">
        <f>Calculator!D161</f>
        <v/>
      </c>
      <c r="B159" s="8" t="str">
        <f>IF(Calculator!G161&gt;0,Calculator!G161,Calculator!H161)</f>
        <v/>
      </c>
      <c r="C159" s="8">
        <f>IF(Calculator!E161="Dipper well",Calculator!F161,0)</f>
        <v>0</v>
      </c>
      <c r="D159" s="8">
        <f t="shared" si="4"/>
        <v>262800</v>
      </c>
      <c r="E159" s="8">
        <f t="shared" si="5"/>
        <v>0</v>
      </c>
    </row>
    <row r="160" spans="1:5" x14ac:dyDescent="0.25">
      <c r="A160" s="8" t="str">
        <f>Calculator!D162</f>
        <v/>
      </c>
      <c r="B160" s="8" t="str">
        <f>IF(Calculator!G162&gt;0,Calculator!G162,Calculator!H162)</f>
        <v/>
      </c>
      <c r="C160" s="8">
        <f>IF(Calculator!E162="Dipper well",Calculator!F162,0)</f>
        <v>0</v>
      </c>
      <c r="D160" s="8">
        <f t="shared" si="4"/>
        <v>262800</v>
      </c>
      <c r="E160" s="8">
        <f t="shared" si="5"/>
        <v>0</v>
      </c>
    </row>
    <row r="161" spans="1:5" x14ac:dyDescent="0.25">
      <c r="A161" s="8" t="str">
        <f>Calculator!D163</f>
        <v/>
      </c>
      <c r="B161" s="8" t="str">
        <f>IF(Calculator!G163&gt;0,Calculator!G163,Calculator!H163)</f>
        <v/>
      </c>
      <c r="C161" s="8">
        <f>IF(Calculator!E163="Dipper well",Calculator!F163,0)</f>
        <v>0</v>
      </c>
      <c r="D161" s="8">
        <f t="shared" si="4"/>
        <v>262800</v>
      </c>
      <c r="E161" s="8">
        <f t="shared" si="5"/>
        <v>0</v>
      </c>
    </row>
    <row r="162" spans="1:5" x14ac:dyDescent="0.25">
      <c r="A162" s="8" t="str">
        <f>Calculator!D164</f>
        <v/>
      </c>
      <c r="B162" s="8" t="str">
        <f>IF(Calculator!G164&gt;0,Calculator!G164,Calculator!H164)</f>
        <v/>
      </c>
      <c r="C162" s="8">
        <f>IF(Calculator!E164="Dipper well",Calculator!F164,0)</f>
        <v>0</v>
      </c>
      <c r="D162" s="8">
        <f t="shared" si="4"/>
        <v>262800</v>
      </c>
      <c r="E162" s="8">
        <f t="shared" si="5"/>
        <v>0</v>
      </c>
    </row>
    <row r="163" spans="1:5" x14ac:dyDescent="0.25">
      <c r="A163" s="8" t="str">
        <f>Calculator!D165</f>
        <v/>
      </c>
      <c r="B163" s="8" t="str">
        <f>IF(Calculator!G165&gt;0,Calculator!G165,Calculator!H165)</f>
        <v/>
      </c>
      <c r="C163" s="8">
        <f>IF(Calculator!E165="Dipper well",Calculator!F165,0)</f>
        <v>0</v>
      </c>
      <c r="D163" s="8">
        <f t="shared" si="4"/>
        <v>262800</v>
      </c>
      <c r="E163" s="8">
        <f t="shared" si="5"/>
        <v>0</v>
      </c>
    </row>
    <row r="164" spans="1:5" x14ac:dyDescent="0.25">
      <c r="A164" s="8" t="str">
        <f>Calculator!D166</f>
        <v/>
      </c>
      <c r="B164" s="8" t="str">
        <f>IF(Calculator!G166&gt;0,Calculator!G166,Calculator!H166)</f>
        <v/>
      </c>
      <c r="C164" s="8">
        <f>IF(Calculator!E166="Dipper well",Calculator!F166,0)</f>
        <v>0</v>
      </c>
      <c r="D164" s="8">
        <f t="shared" si="4"/>
        <v>262800</v>
      </c>
      <c r="E164" s="8">
        <f t="shared" si="5"/>
        <v>0</v>
      </c>
    </row>
    <row r="165" spans="1:5" x14ac:dyDescent="0.25">
      <c r="A165" s="8" t="str">
        <f>Calculator!D167</f>
        <v/>
      </c>
      <c r="B165" s="8" t="str">
        <f>IF(Calculator!G167&gt;0,Calculator!G167,Calculator!H167)</f>
        <v/>
      </c>
      <c r="C165" s="8">
        <f>IF(Calculator!E167="Dipper well",Calculator!F167,0)</f>
        <v>0</v>
      </c>
      <c r="D165" s="8">
        <f t="shared" si="4"/>
        <v>262800</v>
      </c>
      <c r="E165" s="8">
        <f t="shared" si="5"/>
        <v>0</v>
      </c>
    </row>
    <row r="166" spans="1:5" x14ac:dyDescent="0.25">
      <c r="A166" s="8" t="str">
        <f>Calculator!D168</f>
        <v/>
      </c>
      <c r="B166" s="8" t="str">
        <f>IF(Calculator!G168&gt;0,Calculator!G168,Calculator!H168)</f>
        <v/>
      </c>
      <c r="C166" s="8">
        <f>IF(Calculator!E168="Dipper well",Calculator!F168,0)</f>
        <v>0</v>
      </c>
      <c r="D166" s="8">
        <f t="shared" si="4"/>
        <v>262800</v>
      </c>
      <c r="E166" s="8">
        <f t="shared" si="5"/>
        <v>0</v>
      </c>
    </row>
    <row r="167" spans="1:5" x14ac:dyDescent="0.25">
      <c r="A167" s="8" t="str">
        <f>Calculator!D169</f>
        <v/>
      </c>
      <c r="B167" s="8" t="str">
        <f>IF(Calculator!G169&gt;0,Calculator!G169,Calculator!H169)</f>
        <v/>
      </c>
      <c r="C167" s="8">
        <f>IF(Calculator!E169="Dipper well",Calculator!F169,0)</f>
        <v>0</v>
      </c>
      <c r="D167" s="8">
        <f t="shared" si="4"/>
        <v>262800</v>
      </c>
      <c r="E167" s="8">
        <f t="shared" si="5"/>
        <v>0</v>
      </c>
    </row>
    <row r="168" spans="1:5" x14ac:dyDescent="0.25">
      <c r="A168" s="8" t="str">
        <f>Calculator!D170</f>
        <v/>
      </c>
      <c r="B168" s="8" t="str">
        <f>IF(Calculator!G170&gt;0,Calculator!G170,Calculator!H170)</f>
        <v/>
      </c>
      <c r="C168" s="8">
        <f>IF(Calculator!E170="Dipper well",Calculator!F170,0)</f>
        <v>0</v>
      </c>
      <c r="D168" s="8">
        <f t="shared" si="4"/>
        <v>262800</v>
      </c>
      <c r="E168" s="8">
        <f t="shared" si="5"/>
        <v>0</v>
      </c>
    </row>
    <row r="169" spans="1:5" x14ac:dyDescent="0.25">
      <c r="A169" s="8" t="str">
        <f>Calculator!D171</f>
        <v/>
      </c>
      <c r="B169" s="8" t="str">
        <f>IF(Calculator!G171&gt;0,Calculator!G171,Calculator!H171)</f>
        <v/>
      </c>
      <c r="C169" s="8">
        <f>IF(Calculator!E171="Dipper well",Calculator!F171,0)</f>
        <v>0</v>
      </c>
      <c r="D169" s="8">
        <f t="shared" si="4"/>
        <v>262800</v>
      </c>
      <c r="E169" s="8">
        <f t="shared" si="5"/>
        <v>0</v>
      </c>
    </row>
    <row r="170" spans="1:5" x14ac:dyDescent="0.25">
      <c r="A170" s="8" t="str">
        <f>Calculator!D172</f>
        <v/>
      </c>
      <c r="B170" s="8" t="str">
        <f>IF(Calculator!G172&gt;0,Calculator!G172,Calculator!H172)</f>
        <v/>
      </c>
      <c r="C170" s="8">
        <f>IF(Calculator!E172="Dipper well",Calculator!F172,0)</f>
        <v>0</v>
      </c>
      <c r="D170" s="8">
        <f t="shared" si="4"/>
        <v>262800</v>
      </c>
      <c r="E170" s="8">
        <f t="shared" si="5"/>
        <v>0</v>
      </c>
    </row>
    <row r="171" spans="1:5" x14ac:dyDescent="0.25">
      <c r="A171" s="8" t="str">
        <f>Calculator!D173</f>
        <v/>
      </c>
      <c r="B171" s="8" t="str">
        <f>IF(Calculator!G173&gt;0,Calculator!G173,Calculator!H173)</f>
        <v/>
      </c>
      <c r="C171" s="8">
        <f>IF(Calculator!E173="Dipper well",Calculator!F173,0)</f>
        <v>0</v>
      </c>
      <c r="D171" s="8">
        <f t="shared" si="4"/>
        <v>262800</v>
      </c>
      <c r="E171" s="8">
        <f t="shared" si="5"/>
        <v>0</v>
      </c>
    </row>
    <row r="172" spans="1:5" x14ac:dyDescent="0.25">
      <c r="A172" s="8" t="str">
        <f>Calculator!D174</f>
        <v/>
      </c>
      <c r="B172" s="8" t="str">
        <f>IF(Calculator!G174&gt;0,Calculator!G174,Calculator!H174)</f>
        <v/>
      </c>
      <c r="C172" s="8">
        <f>IF(Calculator!E174="Dipper well",Calculator!F174,0)</f>
        <v>0</v>
      </c>
      <c r="D172" s="8">
        <f t="shared" si="4"/>
        <v>262800</v>
      </c>
      <c r="E172" s="8">
        <f t="shared" si="5"/>
        <v>0</v>
      </c>
    </row>
    <row r="173" spans="1:5" x14ac:dyDescent="0.25">
      <c r="A173" s="8" t="str">
        <f>Calculator!D175</f>
        <v/>
      </c>
      <c r="B173" s="8" t="str">
        <f>IF(Calculator!G175&gt;0,Calculator!G175,Calculator!H175)</f>
        <v/>
      </c>
      <c r="C173" s="8">
        <f>IF(Calculator!E175="Dipper well",Calculator!F175,0)</f>
        <v>0</v>
      </c>
      <c r="D173" s="8">
        <f t="shared" si="4"/>
        <v>262800</v>
      </c>
      <c r="E173" s="8">
        <f t="shared" si="5"/>
        <v>0</v>
      </c>
    </row>
    <row r="174" spans="1:5" x14ac:dyDescent="0.25">
      <c r="A174" s="8" t="str">
        <f>Calculator!D176</f>
        <v/>
      </c>
      <c r="B174" s="8" t="str">
        <f>IF(Calculator!G176&gt;0,Calculator!G176,Calculator!H176)</f>
        <v/>
      </c>
      <c r="C174" s="8">
        <f>IF(Calculator!E176="Dipper well",Calculator!F176,0)</f>
        <v>0</v>
      </c>
      <c r="D174" s="8">
        <f t="shared" si="4"/>
        <v>262800</v>
      </c>
      <c r="E174" s="8">
        <f t="shared" si="5"/>
        <v>0</v>
      </c>
    </row>
    <row r="175" spans="1:5" x14ac:dyDescent="0.25">
      <c r="A175" s="8" t="str">
        <f>Calculator!D177</f>
        <v/>
      </c>
      <c r="B175" s="8" t="str">
        <f>IF(Calculator!G177&gt;0,Calculator!G177,Calculator!H177)</f>
        <v/>
      </c>
      <c r="C175" s="8">
        <f>IF(Calculator!E177="Dipper well",Calculator!F177,0)</f>
        <v>0</v>
      </c>
      <c r="D175" s="8">
        <f t="shared" si="4"/>
        <v>262800</v>
      </c>
      <c r="E175" s="8">
        <f t="shared" si="5"/>
        <v>0</v>
      </c>
    </row>
    <row r="176" spans="1:5" x14ac:dyDescent="0.25">
      <c r="A176" s="8" t="str">
        <f>Calculator!D178</f>
        <v/>
      </c>
      <c r="B176" s="8" t="str">
        <f>IF(Calculator!G178&gt;0,Calculator!G178,Calculator!H178)</f>
        <v/>
      </c>
      <c r="C176" s="8">
        <f>IF(Calculator!E178="Dipper well",Calculator!F178,0)</f>
        <v>0</v>
      </c>
      <c r="D176" s="8">
        <f t="shared" si="4"/>
        <v>262800</v>
      </c>
      <c r="E176" s="8">
        <f t="shared" si="5"/>
        <v>0</v>
      </c>
    </row>
    <row r="177" spans="1:5" x14ac:dyDescent="0.25">
      <c r="A177" s="8" t="str">
        <f>Calculator!D179</f>
        <v/>
      </c>
      <c r="B177" s="8" t="str">
        <f>IF(Calculator!G179&gt;0,Calculator!G179,Calculator!H179)</f>
        <v/>
      </c>
      <c r="C177" s="8">
        <f>IF(Calculator!E179="Dipper well",Calculator!F179,0)</f>
        <v>0</v>
      </c>
      <c r="D177" s="8">
        <f t="shared" si="4"/>
        <v>262800</v>
      </c>
      <c r="E177" s="8">
        <f t="shared" si="5"/>
        <v>0</v>
      </c>
    </row>
    <row r="178" spans="1:5" x14ac:dyDescent="0.25">
      <c r="A178" s="8" t="str">
        <f>Calculator!D180</f>
        <v/>
      </c>
      <c r="B178" s="8" t="str">
        <f>IF(Calculator!G180&gt;0,Calculator!G180,Calculator!H180)</f>
        <v/>
      </c>
      <c r="C178" s="8">
        <f>IF(Calculator!E180="Dipper well",Calculator!F180,0)</f>
        <v>0</v>
      </c>
      <c r="D178" s="8">
        <f t="shared" si="4"/>
        <v>262800</v>
      </c>
      <c r="E178" s="8">
        <f t="shared" si="5"/>
        <v>0</v>
      </c>
    </row>
    <row r="179" spans="1:5" x14ac:dyDescent="0.25">
      <c r="A179" s="8" t="str">
        <f>Calculator!D181</f>
        <v/>
      </c>
      <c r="B179" s="8" t="str">
        <f>IF(Calculator!G181&gt;0,Calculator!G181,Calculator!H181)</f>
        <v/>
      </c>
      <c r="C179" s="8">
        <f>IF(Calculator!E181="Dipper well",Calculator!F181,0)</f>
        <v>0</v>
      </c>
      <c r="D179" s="8">
        <f t="shared" si="4"/>
        <v>262800</v>
      </c>
      <c r="E179" s="8">
        <f t="shared" si="5"/>
        <v>0</v>
      </c>
    </row>
    <row r="180" spans="1:5" x14ac:dyDescent="0.25">
      <c r="A180" s="8" t="str">
        <f>Calculator!D182</f>
        <v/>
      </c>
      <c r="B180" s="8" t="str">
        <f>IF(Calculator!G182&gt;0,Calculator!G182,Calculator!H182)</f>
        <v/>
      </c>
      <c r="C180" s="8">
        <f>IF(Calculator!E182="Dipper well",Calculator!F182,0)</f>
        <v>0</v>
      </c>
      <c r="D180" s="8">
        <f t="shared" si="4"/>
        <v>262800</v>
      </c>
      <c r="E180" s="8">
        <f t="shared" si="5"/>
        <v>0</v>
      </c>
    </row>
    <row r="181" spans="1:5" x14ac:dyDescent="0.25">
      <c r="A181" s="8" t="str">
        <f>Calculator!D183</f>
        <v/>
      </c>
      <c r="B181" s="8" t="str">
        <f>IF(Calculator!G183&gt;0,Calculator!G183,Calculator!H183)</f>
        <v/>
      </c>
      <c r="C181" s="8">
        <f>IF(Calculator!E183="Dipper well",Calculator!F183,0)</f>
        <v>0</v>
      </c>
      <c r="D181" s="8">
        <f t="shared" si="4"/>
        <v>262800</v>
      </c>
      <c r="E181" s="8">
        <f t="shared" si="5"/>
        <v>0</v>
      </c>
    </row>
    <row r="182" spans="1:5" x14ac:dyDescent="0.25">
      <c r="A182" s="8" t="str">
        <f>Calculator!D184</f>
        <v/>
      </c>
      <c r="B182" s="8" t="str">
        <f>IF(Calculator!G184&gt;0,Calculator!G184,Calculator!H184)</f>
        <v/>
      </c>
      <c r="C182" s="8">
        <f>IF(Calculator!E184="Dipper well",Calculator!F184,0)</f>
        <v>0</v>
      </c>
      <c r="D182" s="8">
        <f t="shared" si="4"/>
        <v>262800</v>
      </c>
      <c r="E182" s="8">
        <f t="shared" si="5"/>
        <v>0</v>
      </c>
    </row>
    <row r="183" spans="1:5" x14ac:dyDescent="0.25">
      <c r="A183" s="8" t="str">
        <f>Calculator!D185</f>
        <v/>
      </c>
      <c r="B183" s="8" t="str">
        <f>IF(Calculator!G185&gt;0,Calculator!G185,Calculator!H185)</f>
        <v/>
      </c>
      <c r="C183" s="8">
        <f>IF(Calculator!E185="Dipper well",Calculator!F185,0)</f>
        <v>0</v>
      </c>
      <c r="D183" s="8">
        <f t="shared" si="4"/>
        <v>262800</v>
      </c>
      <c r="E183" s="8">
        <f t="shared" si="5"/>
        <v>0</v>
      </c>
    </row>
    <row r="184" spans="1:5" x14ac:dyDescent="0.25">
      <c r="A184" s="8" t="str">
        <f>Calculator!D186</f>
        <v/>
      </c>
      <c r="B184" s="8" t="str">
        <f>IF(Calculator!G186&gt;0,Calculator!G186,Calculator!H186)</f>
        <v/>
      </c>
      <c r="C184" s="8">
        <f>IF(Calculator!E186="Dipper well",Calculator!F186,0)</f>
        <v>0</v>
      </c>
      <c r="D184" s="8">
        <f t="shared" si="4"/>
        <v>262800</v>
      </c>
      <c r="E184" s="8">
        <f t="shared" si="5"/>
        <v>0</v>
      </c>
    </row>
    <row r="185" spans="1:5" x14ac:dyDescent="0.25">
      <c r="A185" s="8" t="str">
        <f>Calculator!D187</f>
        <v/>
      </c>
      <c r="B185" s="8" t="str">
        <f>IF(Calculator!G187&gt;0,Calculator!G187,Calculator!H187)</f>
        <v/>
      </c>
      <c r="C185" s="8">
        <f>IF(Calculator!E187="Dipper well",Calculator!F187,0)</f>
        <v>0</v>
      </c>
      <c r="D185" s="8">
        <f t="shared" si="4"/>
        <v>262800</v>
      </c>
      <c r="E185" s="8">
        <f t="shared" si="5"/>
        <v>0</v>
      </c>
    </row>
    <row r="186" spans="1:5" x14ac:dyDescent="0.25">
      <c r="A186" s="8" t="str">
        <f>Calculator!D188</f>
        <v/>
      </c>
      <c r="B186" s="8" t="str">
        <f>IF(Calculator!G188&gt;0,Calculator!G188,Calculator!H188)</f>
        <v/>
      </c>
      <c r="C186" s="8">
        <f>IF(Calculator!E188="Dipper well",Calculator!F188,0)</f>
        <v>0</v>
      </c>
      <c r="D186" s="8">
        <f t="shared" si="4"/>
        <v>262800</v>
      </c>
      <c r="E186" s="8">
        <f t="shared" si="5"/>
        <v>0</v>
      </c>
    </row>
    <row r="187" spans="1:5" x14ac:dyDescent="0.25">
      <c r="A187" s="8" t="str">
        <f>Calculator!D189</f>
        <v/>
      </c>
      <c r="B187" s="8" t="str">
        <f>IF(Calculator!G189&gt;0,Calculator!G189,Calculator!H189)</f>
        <v/>
      </c>
      <c r="C187" s="8">
        <f>IF(Calculator!E189="Dipper well",Calculator!F189,0)</f>
        <v>0</v>
      </c>
      <c r="D187" s="8">
        <f t="shared" si="4"/>
        <v>262800</v>
      </c>
      <c r="E187" s="8">
        <f t="shared" si="5"/>
        <v>0</v>
      </c>
    </row>
    <row r="188" spans="1:5" x14ac:dyDescent="0.25">
      <c r="A188" s="8" t="str">
        <f>Calculator!D190</f>
        <v/>
      </c>
      <c r="B188" s="8" t="str">
        <f>IF(Calculator!G190&gt;0,Calculator!G190,Calculator!H190)</f>
        <v/>
      </c>
      <c r="C188" s="8">
        <f>IF(Calculator!E190="Dipper well",Calculator!F190,0)</f>
        <v>0</v>
      </c>
      <c r="D188" s="8">
        <f t="shared" si="4"/>
        <v>262800</v>
      </c>
      <c r="E188" s="8">
        <f t="shared" si="5"/>
        <v>0</v>
      </c>
    </row>
    <row r="189" spans="1:5" x14ac:dyDescent="0.25">
      <c r="A189" s="8" t="str">
        <f>Calculator!D191</f>
        <v/>
      </c>
      <c r="B189" s="8" t="str">
        <f>IF(Calculator!G191&gt;0,Calculator!G191,Calculator!H191)</f>
        <v/>
      </c>
      <c r="C189" s="8">
        <f>IF(Calculator!E191="Dipper well",Calculator!F191,0)</f>
        <v>0</v>
      </c>
      <c r="D189" s="8">
        <f t="shared" si="4"/>
        <v>262800</v>
      </c>
      <c r="E189" s="8">
        <f t="shared" si="5"/>
        <v>0</v>
      </c>
    </row>
    <row r="190" spans="1:5" x14ac:dyDescent="0.25">
      <c r="A190" s="8" t="str">
        <f>Calculator!D192</f>
        <v/>
      </c>
      <c r="B190" s="8" t="str">
        <f>IF(Calculator!G192&gt;0,Calculator!G192,Calculator!H192)</f>
        <v/>
      </c>
      <c r="C190" s="8">
        <f>IF(Calculator!E192="Dipper well",Calculator!F192,0)</f>
        <v>0</v>
      </c>
      <c r="D190" s="8">
        <f t="shared" si="4"/>
        <v>262800</v>
      </c>
      <c r="E190" s="8">
        <f t="shared" si="5"/>
        <v>0</v>
      </c>
    </row>
    <row r="191" spans="1:5" x14ac:dyDescent="0.25">
      <c r="A191" s="8" t="str">
        <f>Calculator!D193</f>
        <v/>
      </c>
      <c r="B191" s="8" t="str">
        <f>IF(Calculator!G193&gt;0,Calculator!G193,Calculator!H193)</f>
        <v/>
      </c>
      <c r="C191" s="8">
        <f>IF(Calculator!E193="Dipper well",Calculator!F193,0)</f>
        <v>0</v>
      </c>
      <c r="D191" s="8">
        <f t="shared" si="4"/>
        <v>262800</v>
      </c>
      <c r="E191" s="8">
        <f t="shared" si="5"/>
        <v>0</v>
      </c>
    </row>
    <row r="192" spans="1:5" x14ac:dyDescent="0.25">
      <c r="A192" s="8" t="str">
        <f>Calculator!D194</f>
        <v/>
      </c>
      <c r="B192" s="8" t="str">
        <f>IF(Calculator!G194&gt;0,Calculator!G194,Calculator!H194)</f>
        <v/>
      </c>
      <c r="C192" s="8">
        <f>IF(Calculator!E194="Dipper well",Calculator!F194,0)</f>
        <v>0</v>
      </c>
      <c r="D192" s="8">
        <f t="shared" si="4"/>
        <v>262800</v>
      </c>
      <c r="E192" s="8">
        <f t="shared" si="5"/>
        <v>0</v>
      </c>
    </row>
    <row r="193" spans="1:5" x14ac:dyDescent="0.25">
      <c r="A193" s="8" t="str">
        <f>Calculator!D195</f>
        <v/>
      </c>
      <c r="B193" s="8" t="str">
        <f>IF(Calculator!G195&gt;0,Calculator!G195,Calculator!H195)</f>
        <v/>
      </c>
      <c r="C193" s="8">
        <f>IF(Calculator!E195="Dipper well",Calculator!F195,0)</f>
        <v>0</v>
      </c>
      <c r="D193" s="8">
        <f t="shared" si="4"/>
        <v>262800</v>
      </c>
      <c r="E193" s="8">
        <f t="shared" si="5"/>
        <v>0</v>
      </c>
    </row>
    <row r="194" spans="1:5" x14ac:dyDescent="0.25">
      <c r="A194" s="8" t="str">
        <f>Calculator!D196</f>
        <v/>
      </c>
      <c r="B194" s="8" t="str">
        <f>IF(Calculator!G196&gt;0,Calculator!G196,Calculator!H196)</f>
        <v/>
      </c>
      <c r="C194" s="8">
        <f>IF(Calculator!E196="Dipper well",Calculator!F196,0)</f>
        <v>0</v>
      </c>
      <c r="D194" s="8">
        <f t="shared" si="4"/>
        <v>262800</v>
      </c>
      <c r="E194" s="8">
        <f t="shared" si="5"/>
        <v>0</v>
      </c>
    </row>
    <row r="195" spans="1:5" x14ac:dyDescent="0.25">
      <c r="A195" s="8" t="str">
        <f>Calculator!D197</f>
        <v/>
      </c>
      <c r="B195" s="8" t="str">
        <f>IF(Calculator!G197&gt;0,Calculator!G197,Calculator!H197)</f>
        <v/>
      </c>
      <c r="C195" s="8">
        <f>IF(Calculator!E197="Dipper well",Calculator!F197,0)</f>
        <v>0</v>
      </c>
      <c r="D195" s="8">
        <f t="shared" si="4"/>
        <v>262800</v>
      </c>
      <c r="E195" s="8">
        <f t="shared" si="5"/>
        <v>0</v>
      </c>
    </row>
    <row r="196" spans="1:5" x14ac:dyDescent="0.25">
      <c r="A196" s="8" t="str">
        <f>Calculator!D198</f>
        <v/>
      </c>
      <c r="B196" s="8" t="str">
        <f>IF(Calculator!G198&gt;0,Calculator!G198,Calculator!H198)</f>
        <v/>
      </c>
      <c r="C196" s="8">
        <f>IF(Calculator!E198="Dipper well",Calculator!F198,0)</f>
        <v>0</v>
      </c>
      <c r="D196" s="8">
        <f t="shared" si="4"/>
        <v>262800</v>
      </c>
      <c r="E196" s="8">
        <f t="shared" si="5"/>
        <v>0</v>
      </c>
    </row>
    <row r="197" spans="1:5" x14ac:dyDescent="0.25">
      <c r="A197" s="8" t="str">
        <f>Calculator!D199</f>
        <v/>
      </c>
      <c r="B197" s="8" t="str">
        <f>IF(Calculator!G199&gt;0,Calculator!G199,Calculator!H199)</f>
        <v/>
      </c>
      <c r="C197" s="8">
        <f>IF(Calculator!E199="Dipper well",Calculator!F199,0)</f>
        <v>0</v>
      </c>
      <c r="D197" s="8">
        <f t="shared" si="4"/>
        <v>262800</v>
      </c>
      <c r="E197" s="8">
        <f t="shared" si="5"/>
        <v>0</v>
      </c>
    </row>
    <row r="198" spans="1:5" x14ac:dyDescent="0.25">
      <c r="A198" s="8" t="str">
        <f>Calculator!D200</f>
        <v/>
      </c>
      <c r="B198" s="8" t="str">
        <f>IF(Calculator!G200&gt;0,Calculator!G200,Calculator!H200)</f>
        <v/>
      </c>
      <c r="C198" s="8">
        <f>IF(Calculator!E200="Dipper well",Calculator!F200,0)</f>
        <v>0</v>
      </c>
      <c r="D198" s="8">
        <f t="shared" si="4"/>
        <v>262800</v>
      </c>
      <c r="E198" s="8">
        <f t="shared" si="5"/>
        <v>0</v>
      </c>
    </row>
    <row r="199" spans="1:5" x14ac:dyDescent="0.25">
      <c r="A199" s="8" t="str">
        <f>Calculator!D201</f>
        <v/>
      </c>
      <c r="B199" s="8" t="str">
        <f>IF(Calculator!G201&gt;0,Calculator!G201,Calculator!H201)</f>
        <v/>
      </c>
      <c r="C199" s="8">
        <f>IF(Calculator!E201="Dipper well",Calculator!F201,0)</f>
        <v>0</v>
      </c>
      <c r="D199" s="8">
        <f t="shared" si="4"/>
        <v>262800</v>
      </c>
      <c r="E199" s="8">
        <f t="shared" si="5"/>
        <v>0</v>
      </c>
    </row>
    <row r="200" spans="1:5" x14ac:dyDescent="0.25">
      <c r="A200" s="8" t="str">
        <f>Calculator!D202</f>
        <v/>
      </c>
      <c r="B200" s="8" t="str">
        <f>IF(Calculator!G202&gt;0,Calculator!G202,Calculator!H202)</f>
        <v/>
      </c>
      <c r="C200" s="8">
        <f>IF(Calculator!E202="Dipper well",Calculator!F202,0)</f>
        <v>0</v>
      </c>
      <c r="D200" s="8">
        <f t="shared" si="4"/>
        <v>262800</v>
      </c>
      <c r="E200" s="8">
        <f t="shared" si="5"/>
        <v>0</v>
      </c>
    </row>
    <row r="201" spans="1:5" x14ac:dyDescent="0.25">
      <c r="A201" s="8" t="str">
        <f>Calculator!D203</f>
        <v/>
      </c>
      <c r="B201" s="8" t="str">
        <f>IF(Calculator!G203&gt;0,Calculator!G203,Calculator!H203)</f>
        <v/>
      </c>
      <c r="C201" s="8">
        <f>IF(Calculator!E203="Dipper well",Calculator!F203,0)</f>
        <v>0</v>
      </c>
      <c r="D201" s="8">
        <f t="shared" si="4"/>
        <v>262800</v>
      </c>
      <c r="E201" s="8">
        <f t="shared" si="5"/>
        <v>0</v>
      </c>
    </row>
    <row r="202" spans="1:5" x14ac:dyDescent="0.25">
      <c r="A202" s="8" t="str">
        <f>Calculator!D204</f>
        <v/>
      </c>
      <c r="B202" s="8" t="str">
        <f>IF(Calculator!G204&gt;0,Calculator!G204,Calculator!H204)</f>
        <v/>
      </c>
      <c r="C202" s="8">
        <f>IF(Calculator!E204="Dipper well",Calculator!F204,0)</f>
        <v>0</v>
      </c>
      <c r="D202" s="8">
        <f t="shared" si="4"/>
        <v>262800</v>
      </c>
      <c r="E202" s="8">
        <f t="shared" si="5"/>
        <v>0</v>
      </c>
    </row>
    <row r="203" spans="1:5" x14ac:dyDescent="0.25">
      <c r="A203" s="8" t="str">
        <f>Calculator!D205</f>
        <v/>
      </c>
      <c r="B203" s="8" t="str">
        <f>IF(Calculator!G205&gt;0,Calculator!G205,Calculator!H205)</f>
        <v/>
      </c>
      <c r="C203" s="8">
        <f>IF(Calculator!E205="Dipper well",Calculator!F205,0)</f>
        <v>0</v>
      </c>
      <c r="D203" s="8">
        <f t="shared" si="4"/>
        <v>262800</v>
      </c>
      <c r="E203" s="8">
        <f t="shared" si="5"/>
        <v>0</v>
      </c>
    </row>
    <row r="204" spans="1:5" x14ac:dyDescent="0.25">
      <c r="A204" s="8" t="str">
        <f>Calculator!D206</f>
        <v/>
      </c>
      <c r="B204" s="8" t="str">
        <f>IF(Calculator!G206&gt;0,Calculator!G206,Calculator!H206)</f>
        <v/>
      </c>
      <c r="C204" s="8">
        <f>IF(Calculator!E206="Dipper well",Calculator!F206,0)</f>
        <v>0</v>
      </c>
      <c r="D204" s="8">
        <f t="shared" si="4"/>
        <v>262800</v>
      </c>
      <c r="E204" s="8">
        <f t="shared" si="5"/>
        <v>0</v>
      </c>
    </row>
    <row r="205" spans="1:5" x14ac:dyDescent="0.25">
      <c r="A205" s="8" t="str">
        <f>Calculator!D207</f>
        <v/>
      </c>
      <c r="B205" s="8" t="str">
        <f>IF(Calculator!G207&gt;0,Calculator!G207,Calculator!H207)</f>
        <v/>
      </c>
      <c r="C205" s="8">
        <f>IF(Calculator!E207="Dipper well",Calculator!F207,0)</f>
        <v>0</v>
      </c>
      <c r="D205" s="8">
        <f t="shared" ref="D205:D213" si="6">$B$8*OP_DAYS</f>
        <v>262800</v>
      </c>
      <c r="E205" s="8">
        <f t="shared" ref="E205:E213" si="7">IF(C205&gt;0.1,B205*C205*D205/GALPERM3,0)</f>
        <v>0</v>
      </c>
    </row>
    <row r="206" spans="1:5" x14ac:dyDescent="0.25">
      <c r="A206" s="8" t="str">
        <f>Calculator!D208</f>
        <v/>
      </c>
      <c r="B206" s="8" t="str">
        <f>IF(Calculator!G208&gt;0,Calculator!G208,Calculator!H208)</f>
        <v/>
      </c>
      <c r="C206" s="8">
        <f>IF(Calculator!E208="Dipper well",Calculator!F208,0)</f>
        <v>0</v>
      </c>
      <c r="D206" s="8">
        <f t="shared" si="6"/>
        <v>262800</v>
      </c>
      <c r="E206" s="8">
        <f t="shared" si="7"/>
        <v>0</v>
      </c>
    </row>
    <row r="207" spans="1:5" x14ac:dyDescent="0.25">
      <c r="A207" s="8" t="str">
        <f>Calculator!D209</f>
        <v/>
      </c>
      <c r="B207" s="8" t="str">
        <f>IF(Calculator!G209&gt;0,Calculator!G209,Calculator!H209)</f>
        <v/>
      </c>
      <c r="C207" s="8">
        <f>IF(Calculator!E209="Dipper well",Calculator!F209,0)</f>
        <v>0</v>
      </c>
      <c r="D207" s="8">
        <f t="shared" si="6"/>
        <v>262800</v>
      </c>
      <c r="E207" s="8">
        <f t="shared" si="7"/>
        <v>0</v>
      </c>
    </row>
    <row r="208" spans="1:5" x14ac:dyDescent="0.25">
      <c r="A208" s="8" t="str">
        <f>Calculator!D210</f>
        <v/>
      </c>
      <c r="B208" s="8" t="str">
        <f>IF(Calculator!G210&gt;0,Calculator!G210,Calculator!H210)</f>
        <v/>
      </c>
      <c r="C208" s="8">
        <f>IF(Calculator!E210="Dipper well",Calculator!F210,0)</f>
        <v>0</v>
      </c>
      <c r="D208" s="8">
        <f t="shared" si="6"/>
        <v>262800</v>
      </c>
      <c r="E208" s="8">
        <f t="shared" si="7"/>
        <v>0</v>
      </c>
    </row>
    <row r="209" spans="1:5" x14ac:dyDescent="0.25">
      <c r="A209" s="8" t="str">
        <f>Calculator!D211</f>
        <v/>
      </c>
      <c r="B209" s="8" t="str">
        <f>IF(Calculator!G211&gt;0,Calculator!G211,Calculator!H211)</f>
        <v/>
      </c>
      <c r="C209" s="8">
        <f>IF(Calculator!E211="Dipper well",Calculator!F211,0)</f>
        <v>0</v>
      </c>
      <c r="D209" s="8">
        <f t="shared" si="6"/>
        <v>262800</v>
      </c>
      <c r="E209" s="8">
        <f t="shared" si="7"/>
        <v>0</v>
      </c>
    </row>
    <row r="210" spans="1:5" x14ac:dyDescent="0.25">
      <c r="A210" s="8" t="str">
        <f>Calculator!D212</f>
        <v/>
      </c>
      <c r="B210" s="8" t="str">
        <f>IF(Calculator!G212&gt;0,Calculator!G212,Calculator!H212)</f>
        <v/>
      </c>
      <c r="C210" s="8">
        <f>IF(Calculator!E212="Dipper well",Calculator!F212,0)</f>
        <v>0</v>
      </c>
      <c r="D210" s="8">
        <f t="shared" si="6"/>
        <v>262800</v>
      </c>
      <c r="E210" s="8">
        <f t="shared" si="7"/>
        <v>0</v>
      </c>
    </row>
    <row r="211" spans="1:5" x14ac:dyDescent="0.25">
      <c r="A211" s="8" t="str">
        <f>Calculator!D213</f>
        <v/>
      </c>
      <c r="B211" s="8" t="str">
        <f>IF(Calculator!G213&gt;0,Calculator!G213,Calculator!H213)</f>
        <v/>
      </c>
      <c r="C211" s="8">
        <f>IF(Calculator!E213="Dipper well",Calculator!F213,0)</f>
        <v>0</v>
      </c>
      <c r="D211" s="8">
        <f t="shared" si="6"/>
        <v>262800</v>
      </c>
      <c r="E211" s="8">
        <f t="shared" si="7"/>
        <v>0</v>
      </c>
    </row>
    <row r="212" spans="1:5" x14ac:dyDescent="0.25">
      <c r="A212" s="8" t="str">
        <f>Calculator!D214</f>
        <v/>
      </c>
      <c r="B212" s="8" t="str">
        <f>IF(Calculator!G214&gt;0,Calculator!G214,Calculator!H214)</f>
        <v/>
      </c>
      <c r="C212" s="8">
        <f>IF(Calculator!E214="Dipper well",Calculator!F214,0)</f>
        <v>0</v>
      </c>
      <c r="D212" s="8">
        <f t="shared" si="6"/>
        <v>262800</v>
      </c>
      <c r="E212" s="8">
        <f t="shared" si="7"/>
        <v>0</v>
      </c>
    </row>
    <row r="213" spans="1:5" x14ac:dyDescent="0.25">
      <c r="A213" s="8" t="str">
        <f>Calculator!D215</f>
        <v/>
      </c>
      <c r="B213" s="8" t="str">
        <f>IF(Calculator!G215&gt;0,Calculator!G215,Calculator!H215)</f>
        <v/>
      </c>
      <c r="C213" s="8">
        <f>IF(Calculator!E215="Dipper well",Calculator!F215,0)</f>
        <v>0</v>
      </c>
      <c r="D213" s="8">
        <f t="shared" si="6"/>
        <v>262800</v>
      </c>
      <c r="E213" s="8">
        <f t="shared" si="7"/>
        <v>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678629-D129-45E5-8030-2D8B9483B472}">
  <sheetPr>
    <tabColor rgb="FF005588"/>
  </sheetPr>
  <dimension ref="A1:T218"/>
  <sheetViews>
    <sheetView workbookViewId="0">
      <selection activeCell="E18" sqref="E18"/>
    </sheetView>
  </sheetViews>
  <sheetFormatPr defaultRowHeight="15" x14ac:dyDescent="0.25"/>
  <cols>
    <col min="1" max="1" width="37.5703125" style="5" bestFit="1" customWidth="1"/>
    <col min="2" max="2" width="16.28515625" style="5" bestFit="1" customWidth="1"/>
    <col min="3" max="3" width="28.140625" style="5" bestFit="1" customWidth="1"/>
    <col min="4" max="4" width="21.140625" style="5" bestFit="1" customWidth="1"/>
    <col min="5" max="5" width="32.28515625" style="5" bestFit="1" customWidth="1"/>
    <col min="6" max="6" width="9.140625" style="5"/>
    <col min="7" max="7" width="16.85546875" style="5" customWidth="1"/>
    <col min="8" max="8" width="9" style="5" bestFit="1" customWidth="1"/>
    <col min="9" max="9" width="22.28515625" style="5" bestFit="1" customWidth="1"/>
    <col min="10" max="10" width="32.28515625" style="5" bestFit="1" customWidth="1"/>
    <col min="11" max="11" width="9.140625" style="5"/>
    <col min="12" max="12" width="16.5703125" style="5" customWidth="1"/>
    <col min="13" max="13" width="9.140625" style="5"/>
    <col min="14" max="14" width="22.28515625" style="5" bestFit="1" customWidth="1"/>
    <col min="15" max="15" width="32.28515625" style="5" bestFit="1" customWidth="1"/>
    <col min="16" max="16" width="9.140625" style="5"/>
    <col min="17" max="17" width="16.85546875" style="5" customWidth="1"/>
    <col min="18" max="18" width="9.140625" style="5"/>
    <col min="19" max="19" width="22.28515625" style="5" bestFit="1" customWidth="1"/>
    <col min="20" max="20" width="32.28515625" style="5" bestFit="1" customWidth="1"/>
    <col min="21" max="16384" width="9.140625" style="5"/>
  </cols>
  <sheetData>
    <row r="1" spans="1:17" s="6" customFormat="1" ht="28.5" x14ac:dyDescent="0.45">
      <c r="A1" s="4" t="s">
        <v>28</v>
      </c>
    </row>
    <row r="2" spans="1:17" ht="16.5" x14ac:dyDescent="0.25">
      <c r="A2" s="8" t="s">
        <v>89</v>
      </c>
      <c r="B2" s="9">
        <f>SUM(E18:E218,J18:J218,O18:O218,T18:T218)</f>
        <v>0</v>
      </c>
    </row>
    <row r="4" spans="1:17" s="6" customFormat="1" ht="21" x14ac:dyDescent="0.35">
      <c r="A4" s="10" t="s">
        <v>130</v>
      </c>
    </row>
    <row r="5" spans="1:17" s="6" customFormat="1" ht="16.5" x14ac:dyDescent="0.3">
      <c r="A5" s="3" t="s">
        <v>135</v>
      </c>
      <c r="B5" s="3" t="s">
        <v>134</v>
      </c>
      <c r="C5" s="3" t="s">
        <v>2</v>
      </c>
      <c r="D5" s="3" t="s">
        <v>133</v>
      </c>
    </row>
    <row r="6" spans="1:17" x14ac:dyDescent="0.25">
      <c r="A6" s="8" t="s">
        <v>168</v>
      </c>
      <c r="B6" s="8">
        <v>1.73</v>
      </c>
      <c r="C6" s="8" t="s">
        <v>166</v>
      </c>
      <c r="D6" s="8" t="s">
        <v>76</v>
      </c>
    </row>
    <row r="7" spans="1:17" x14ac:dyDescent="0.25">
      <c r="A7" s="8" t="s">
        <v>169</v>
      </c>
      <c r="B7" s="8">
        <v>2.1</v>
      </c>
      <c r="C7" s="8" t="s">
        <v>166</v>
      </c>
      <c r="D7" s="8" t="s">
        <v>76</v>
      </c>
    </row>
    <row r="8" spans="1:17" x14ac:dyDescent="0.25">
      <c r="A8" s="8" t="s">
        <v>170</v>
      </c>
      <c r="B8" s="8">
        <v>1.31</v>
      </c>
      <c r="C8" s="8" t="s">
        <v>166</v>
      </c>
      <c r="D8" s="8" t="s">
        <v>76</v>
      </c>
    </row>
    <row r="9" spans="1:17" x14ac:dyDescent="0.25">
      <c r="A9" s="8" t="s">
        <v>171</v>
      </c>
      <c r="B9" s="8">
        <v>1.04</v>
      </c>
      <c r="C9" s="8" t="s">
        <v>166</v>
      </c>
      <c r="D9" s="8" t="s">
        <v>76</v>
      </c>
    </row>
    <row r="10" spans="1:17" x14ac:dyDescent="0.25">
      <c r="A10" s="18" t="s">
        <v>172</v>
      </c>
      <c r="B10" s="8">
        <v>75</v>
      </c>
      <c r="C10" s="8" t="s">
        <v>167</v>
      </c>
      <c r="D10" s="8" t="s">
        <v>76</v>
      </c>
    </row>
    <row r="11" spans="1:17" x14ac:dyDescent="0.25">
      <c r="A11" s="18" t="s">
        <v>173</v>
      </c>
      <c r="B11" s="8">
        <v>280</v>
      </c>
      <c r="C11" s="8" t="s">
        <v>167</v>
      </c>
      <c r="D11" s="8" t="s">
        <v>76</v>
      </c>
    </row>
    <row r="12" spans="1:17" x14ac:dyDescent="0.25">
      <c r="A12" s="18" t="s">
        <v>174</v>
      </c>
      <c r="B12" s="8">
        <v>400</v>
      </c>
      <c r="C12" s="8" t="s">
        <v>167</v>
      </c>
      <c r="D12" s="8" t="s">
        <v>76</v>
      </c>
    </row>
    <row r="13" spans="1:17" x14ac:dyDescent="0.25">
      <c r="A13" s="18" t="s">
        <v>175</v>
      </c>
      <c r="B13" s="8">
        <v>600</v>
      </c>
      <c r="C13" s="8" t="s">
        <v>167</v>
      </c>
      <c r="D13" s="8" t="s">
        <v>76</v>
      </c>
    </row>
    <row r="15" spans="1:17" s="6" customFormat="1" ht="21" x14ac:dyDescent="0.35">
      <c r="A15" s="10" t="s">
        <v>131</v>
      </c>
      <c r="B15" s="10"/>
    </row>
    <row r="16" spans="1:17" s="6" customFormat="1" ht="16.5" x14ac:dyDescent="0.3">
      <c r="B16" s="6" t="s">
        <v>176</v>
      </c>
      <c r="G16" s="6" t="s">
        <v>178</v>
      </c>
      <c r="L16" s="6" t="s">
        <v>179</v>
      </c>
      <c r="Q16" s="6" t="s">
        <v>180</v>
      </c>
    </row>
    <row r="17" spans="1:20" s="6" customFormat="1" ht="18" x14ac:dyDescent="0.3">
      <c r="A17" s="3" t="s">
        <v>132</v>
      </c>
      <c r="B17" s="3" t="s">
        <v>212</v>
      </c>
      <c r="C17" s="3" t="s">
        <v>3</v>
      </c>
      <c r="D17" s="3" t="s">
        <v>177</v>
      </c>
      <c r="E17" s="3" t="s">
        <v>137</v>
      </c>
      <c r="G17" s="3" t="s">
        <v>212</v>
      </c>
      <c r="H17" s="3" t="s">
        <v>3</v>
      </c>
      <c r="I17" s="3" t="s">
        <v>177</v>
      </c>
      <c r="J17" s="3" t="s">
        <v>137</v>
      </c>
      <c r="L17" s="3" t="s">
        <v>212</v>
      </c>
      <c r="M17" s="3" t="s">
        <v>3</v>
      </c>
      <c r="N17" s="3" t="s">
        <v>177</v>
      </c>
      <c r="O17" s="3" t="s">
        <v>137</v>
      </c>
      <c r="Q17" s="3" t="s">
        <v>212</v>
      </c>
      <c r="R17" s="3" t="s">
        <v>3</v>
      </c>
      <c r="S17" s="3" t="s">
        <v>177</v>
      </c>
      <c r="T17" s="3" t="s">
        <v>137</v>
      </c>
    </row>
    <row r="18" spans="1:20" x14ac:dyDescent="0.25">
      <c r="A18" s="8">
        <f>Calculator!D15</f>
        <v>1</v>
      </c>
      <c r="B18" s="8" t="str">
        <f>IF(Calculator!G15&gt;0,Calculator!G15,Calculator!H15)</f>
        <v/>
      </c>
      <c r="C18" s="8">
        <f>IF(Calculator!E15="Dishwasher, under counter",Calculator!F15,0)</f>
        <v>0</v>
      </c>
      <c r="D18" s="11">
        <f t="shared" ref="D18:D81" si="0">$B$10*OP_DAYS</f>
        <v>27375</v>
      </c>
      <c r="E18" s="12">
        <f t="shared" ref="E18:E81" si="1">IFERROR(B18*C18*D18/GALPERM3,0)</f>
        <v>0</v>
      </c>
      <c r="G18" s="8" t="str">
        <f>IF(Calculator!G15&gt;0,Calculator!G15,Calculator!H15)</f>
        <v/>
      </c>
      <c r="H18" s="8">
        <f>IF(Calculator!E15="Dishwasher, stationary single tank door",Calculator!F15,0)</f>
        <v>0</v>
      </c>
      <c r="I18" s="11">
        <f t="shared" ref="I18:I81" si="2">$B$11*OP_DAYS</f>
        <v>102200</v>
      </c>
      <c r="J18" s="12">
        <f t="shared" ref="J18:J81" si="3">IFERROR(G18*H18*I18/GALPERM3,0)</f>
        <v>0</v>
      </c>
      <c r="L18" s="8" t="str">
        <f>IF(Calculator!G15&gt;0,Calculator!G15,Calculator!H15)</f>
        <v/>
      </c>
      <c r="M18" s="8">
        <f>IF(Calculator!E15="Dishwasher, single tank conveyor",Calculator!F15,0)</f>
        <v>0</v>
      </c>
      <c r="N18" s="11">
        <f t="shared" ref="N18:N81" si="4">$B$12*OP_DAYS</f>
        <v>146000</v>
      </c>
      <c r="O18" s="12">
        <f t="shared" ref="O18:O81" si="5">IFERROR(L18*M18*N18/GALPERM3,0)</f>
        <v>0</v>
      </c>
      <c r="Q18" s="8" t="str">
        <f>IF(Calculator!G15&gt;0,Calculator!G15,Calculator!H15)</f>
        <v/>
      </c>
      <c r="R18" s="8">
        <f>IF(Calculator!E15="Dishwasher, multi tank conveyor",Calculator!F15,0)</f>
        <v>0</v>
      </c>
      <c r="S18" s="11">
        <f t="shared" ref="S18:S81" si="6">$B$13*OP_DAYS</f>
        <v>219000</v>
      </c>
      <c r="T18" s="12">
        <f t="shared" ref="T18:T81" si="7">IFERROR(Q18*R18*S18/GALPERM3,0)</f>
        <v>0</v>
      </c>
    </row>
    <row r="19" spans="1:20" x14ac:dyDescent="0.25">
      <c r="A19" s="8" t="str">
        <f>Calculator!D16</f>
        <v/>
      </c>
      <c r="B19" s="8" t="str">
        <f>IF(Calculator!G16&gt;0,Calculator!G16,Calculator!H16)</f>
        <v/>
      </c>
      <c r="C19" s="8">
        <f>IF(Calculator!E16="Dishwasher, under counter",Calculator!F16,0)</f>
        <v>0</v>
      </c>
      <c r="D19" s="11">
        <f t="shared" si="0"/>
        <v>27375</v>
      </c>
      <c r="E19" s="12">
        <f t="shared" si="1"/>
        <v>0</v>
      </c>
      <c r="G19" s="8" t="str">
        <f>IF(Calculator!G16&gt;0,Calculator!G16,Calculator!H16)</f>
        <v/>
      </c>
      <c r="H19" s="8">
        <f>IF(Calculator!E16="Dishwasher, stationary single tank door",Calculator!F16,0)</f>
        <v>0</v>
      </c>
      <c r="I19" s="11">
        <f t="shared" si="2"/>
        <v>102200</v>
      </c>
      <c r="J19" s="12">
        <f t="shared" si="3"/>
        <v>0</v>
      </c>
      <c r="L19" s="8" t="str">
        <f>IF(Calculator!G16&gt;0,Calculator!G16,Calculator!H16)</f>
        <v/>
      </c>
      <c r="M19" s="8">
        <f>IF(Calculator!E16="Dishwasher, single tank conveyor",Calculator!F16,0)</f>
        <v>0</v>
      </c>
      <c r="N19" s="11">
        <f t="shared" si="4"/>
        <v>146000</v>
      </c>
      <c r="O19" s="12">
        <f t="shared" si="5"/>
        <v>0</v>
      </c>
      <c r="Q19" s="8" t="str">
        <f>IF(Calculator!G16&gt;0,Calculator!G16,Calculator!H16)</f>
        <v/>
      </c>
      <c r="R19" s="8">
        <f>IF(Calculator!E16="Dishwasher, multi tank conveyor",Calculator!F16,0)</f>
        <v>0</v>
      </c>
      <c r="S19" s="11">
        <f t="shared" si="6"/>
        <v>219000</v>
      </c>
      <c r="T19" s="12">
        <f t="shared" si="7"/>
        <v>0</v>
      </c>
    </row>
    <row r="20" spans="1:20" x14ac:dyDescent="0.25">
      <c r="A20" s="8" t="str">
        <f>Calculator!D17</f>
        <v/>
      </c>
      <c r="B20" s="8" t="str">
        <f>IF(Calculator!G17&gt;0,Calculator!G17,Calculator!H17)</f>
        <v/>
      </c>
      <c r="C20" s="8">
        <f>IF(Calculator!E17="Dishwasher, under counter",Calculator!F17,0)</f>
        <v>0</v>
      </c>
      <c r="D20" s="11">
        <f t="shared" si="0"/>
        <v>27375</v>
      </c>
      <c r="E20" s="12">
        <f t="shared" si="1"/>
        <v>0</v>
      </c>
      <c r="G20" s="8" t="str">
        <f>IF(Calculator!G17&gt;0,Calculator!G17,Calculator!H17)</f>
        <v/>
      </c>
      <c r="H20" s="8">
        <f>IF(Calculator!E17="Dishwasher, stationary single tank door",Calculator!F17,0)</f>
        <v>0</v>
      </c>
      <c r="I20" s="11">
        <f t="shared" si="2"/>
        <v>102200</v>
      </c>
      <c r="J20" s="12">
        <f t="shared" si="3"/>
        <v>0</v>
      </c>
      <c r="L20" s="8" t="str">
        <f>IF(Calculator!G17&gt;0,Calculator!G17,Calculator!H17)</f>
        <v/>
      </c>
      <c r="M20" s="8">
        <f>IF(Calculator!E17="Dishwasher, single tank conveyor",Calculator!F17,0)</f>
        <v>0</v>
      </c>
      <c r="N20" s="11">
        <f t="shared" si="4"/>
        <v>146000</v>
      </c>
      <c r="O20" s="12">
        <f t="shared" si="5"/>
        <v>0</v>
      </c>
      <c r="Q20" s="8" t="str">
        <f>IF(Calculator!G17&gt;0,Calculator!G17,Calculator!H17)</f>
        <v/>
      </c>
      <c r="R20" s="8">
        <f>IF(Calculator!E17="Dishwasher, multi tank conveyor",Calculator!F17,0)</f>
        <v>0</v>
      </c>
      <c r="S20" s="11">
        <f t="shared" si="6"/>
        <v>219000</v>
      </c>
      <c r="T20" s="12">
        <f t="shared" si="7"/>
        <v>0</v>
      </c>
    </row>
    <row r="21" spans="1:20" x14ac:dyDescent="0.25">
      <c r="A21" s="8" t="str">
        <f>Calculator!D18</f>
        <v/>
      </c>
      <c r="B21" s="8" t="str">
        <f>IF(Calculator!G18&gt;0,Calculator!G18,Calculator!H18)</f>
        <v/>
      </c>
      <c r="C21" s="8">
        <f>IF(Calculator!E18="Dishwasher, under counter",Calculator!F18,0)</f>
        <v>0</v>
      </c>
      <c r="D21" s="11">
        <f t="shared" si="0"/>
        <v>27375</v>
      </c>
      <c r="E21" s="12">
        <f t="shared" si="1"/>
        <v>0</v>
      </c>
      <c r="G21" s="8" t="str">
        <f>IF(Calculator!G18&gt;0,Calculator!G18,Calculator!H18)</f>
        <v/>
      </c>
      <c r="H21" s="8">
        <f>IF(Calculator!E18="Dishwasher, stationary single tank door",Calculator!F18,0)</f>
        <v>0</v>
      </c>
      <c r="I21" s="11">
        <f t="shared" si="2"/>
        <v>102200</v>
      </c>
      <c r="J21" s="12">
        <f t="shared" si="3"/>
        <v>0</v>
      </c>
      <c r="L21" s="8" t="str">
        <f>IF(Calculator!G18&gt;0,Calculator!G18,Calculator!H18)</f>
        <v/>
      </c>
      <c r="M21" s="8">
        <f>IF(Calculator!E18="Dishwasher, single tank conveyor",Calculator!F18,0)</f>
        <v>0</v>
      </c>
      <c r="N21" s="11">
        <f t="shared" si="4"/>
        <v>146000</v>
      </c>
      <c r="O21" s="12">
        <f t="shared" si="5"/>
        <v>0</v>
      </c>
      <c r="Q21" s="8" t="str">
        <f>IF(Calculator!G18&gt;0,Calculator!G18,Calculator!H18)</f>
        <v/>
      </c>
      <c r="R21" s="8">
        <f>IF(Calculator!E18="Dishwasher, multi tank conveyor",Calculator!F18,0)</f>
        <v>0</v>
      </c>
      <c r="S21" s="11">
        <f t="shared" si="6"/>
        <v>219000</v>
      </c>
      <c r="T21" s="12">
        <f t="shared" si="7"/>
        <v>0</v>
      </c>
    </row>
    <row r="22" spans="1:20" x14ac:dyDescent="0.25">
      <c r="A22" s="8" t="str">
        <f>Calculator!D19</f>
        <v/>
      </c>
      <c r="B22" s="8" t="str">
        <f>IF(Calculator!G19&gt;0,Calculator!G19,Calculator!H19)</f>
        <v/>
      </c>
      <c r="C22" s="8">
        <f>IF(Calculator!E19="Dishwasher, under counter",Calculator!F19,0)</f>
        <v>0</v>
      </c>
      <c r="D22" s="11">
        <f t="shared" si="0"/>
        <v>27375</v>
      </c>
      <c r="E22" s="12">
        <f t="shared" si="1"/>
        <v>0</v>
      </c>
      <c r="G22" s="8" t="str">
        <f>IF(Calculator!G19&gt;0,Calculator!G19,Calculator!H19)</f>
        <v/>
      </c>
      <c r="H22" s="8">
        <f>IF(Calculator!E19="Dishwasher, stationary single tank door",Calculator!F19,0)</f>
        <v>0</v>
      </c>
      <c r="I22" s="11">
        <f t="shared" si="2"/>
        <v>102200</v>
      </c>
      <c r="J22" s="12">
        <f t="shared" si="3"/>
        <v>0</v>
      </c>
      <c r="L22" s="8" t="str">
        <f>IF(Calculator!G19&gt;0,Calculator!G19,Calculator!H19)</f>
        <v/>
      </c>
      <c r="M22" s="8">
        <f>IF(Calculator!E19="Dishwasher, single tank conveyor",Calculator!F19,0)</f>
        <v>0</v>
      </c>
      <c r="N22" s="11">
        <f t="shared" si="4"/>
        <v>146000</v>
      </c>
      <c r="O22" s="12">
        <f t="shared" si="5"/>
        <v>0</v>
      </c>
      <c r="Q22" s="8" t="str">
        <f>IF(Calculator!G19&gt;0,Calculator!G19,Calculator!H19)</f>
        <v/>
      </c>
      <c r="R22" s="8">
        <f>IF(Calculator!E19="Dishwasher, multi tank conveyor",Calculator!F19,0)</f>
        <v>0</v>
      </c>
      <c r="S22" s="11">
        <f t="shared" si="6"/>
        <v>219000</v>
      </c>
      <c r="T22" s="12">
        <f t="shared" si="7"/>
        <v>0</v>
      </c>
    </row>
    <row r="23" spans="1:20" x14ac:dyDescent="0.25">
      <c r="A23" s="8" t="str">
        <f>Calculator!D20</f>
        <v/>
      </c>
      <c r="B23" s="8" t="str">
        <f>IF(Calculator!G20&gt;0,Calculator!G20,Calculator!H20)</f>
        <v/>
      </c>
      <c r="C23" s="8">
        <f>IF(Calculator!E20="Dishwasher, under counter",Calculator!F20,0)</f>
        <v>0</v>
      </c>
      <c r="D23" s="11">
        <f t="shared" si="0"/>
        <v>27375</v>
      </c>
      <c r="E23" s="12">
        <f t="shared" si="1"/>
        <v>0</v>
      </c>
      <c r="G23" s="8" t="str">
        <f>IF(Calculator!G20&gt;0,Calculator!G20,Calculator!H20)</f>
        <v/>
      </c>
      <c r="H23" s="8">
        <f>IF(Calculator!E20="Dishwasher, stationary single tank door",Calculator!F20,0)</f>
        <v>0</v>
      </c>
      <c r="I23" s="11">
        <f t="shared" si="2"/>
        <v>102200</v>
      </c>
      <c r="J23" s="12">
        <f t="shared" si="3"/>
        <v>0</v>
      </c>
      <c r="L23" s="8" t="str">
        <f>IF(Calculator!G20&gt;0,Calculator!G20,Calculator!H20)</f>
        <v/>
      </c>
      <c r="M23" s="8">
        <f>IF(Calculator!E20="Dishwasher, single tank conveyor",Calculator!F20,0)</f>
        <v>0</v>
      </c>
      <c r="N23" s="11">
        <f t="shared" si="4"/>
        <v>146000</v>
      </c>
      <c r="O23" s="12">
        <f t="shared" si="5"/>
        <v>0</v>
      </c>
      <c r="Q23" s="8" t="str">
        <f>IF(Calculator!G20&gt;0,Calculator!G20,Calculator!H20)</f>
        <v/>
      </c>
      <c r="R23" s="8">
        <f>IF(Calculator!E20="Dishwasher, multi tank conveyor",Calculator!F20,0)</f>
        <v>0</v>
      </c>
      <c r="S23" s="11">
        <f t="shared" si="6"/>
        <v>219000</v>
      </c>
      <c r="T23" s="12">
        <f t="shared" si="7"/>
        <v>0</v>
      </c>
    </row>
    <row r="24" spans="1:20" x14ac:dyDescent="0.25">
      <c r="A24" s="8" t="str">
        <f>Calculator!D21</f>
        <v/>
      </c>
      <c r="B24" s="8" t="str">
        <f>IF(Calculator!G21&gt;0,Calculator!G21,Calculator!H21)</f>
        <v/>
      </c>
      <c r="C24" s="8">
        <f>IF(Calculator!E21="Dishwasher, under counter",Calculator!F21,0)</f>
        <v>0</v>
      </c>
      <c r="D24" s="11">
        <f t="shared" si="0"/>
        <v>27375</v>
      </c>
      <c r="E24" s="12">
        <f t="shared" si="1"/>
        <v>0</v>
      </c>
      <c r="G24" s="8" t="str">
        <f>IF(Calculator!G21&gt;0,Calculator!G21,Calculator!H21)</f>
        <v/>
      </c>
      <c r="H24" s="8">
        <f>IF(Calculator!E21="Dishwasher, stationary single tank door",Calculator!F21,0)</f>
        <v>0</v>
      </c>
      <c r="I24" s="11">
        <f t="shared" si="2"/>
        <v>102200</v>
      </c>
      <c r="J24" s="12">
        <f t="shared" si="3"/>
        <v>0</v>
      </c>
      <c r="L24" s="8" t="str">
        <f>IF(Calculator!G21&gt;0,Calculator!G21,Calculator!H21)</f>
        <v/>
      </c>
      <c r="M24" s="8">
        <f>IF(Calculator!E21="Dishwasher, single tank conveyor",Calculator!F21,0)</f>
        <v>0</v>
      </c>
      <c r="N24" s="11">
        <f t="shared" si="4"/>
        <v>146000</v>
      </c>
      <c r="O24" s="12">
        <f t="shared" si="5"/>
        <v>0</v>
      </c>
      <c r="Q24" s="8" t="str">
        <f>IF(Calculator!G21&gt;0,Calculator!G21,Calculator!H21)</f>
        <v/>
      </c>
      <c r="R24" s="8">
        <f>IF(Calculator!E21="Dishwasher, multi tank conveyor",Calculator!F21,0)</f>
        <v>0</v>
      </c>
      <c r="S24" s="11">
        <f t="shared" si="6"/>
        <v>219000</v>
      </c>
      <c r="T24" s="12">
        <f t="shared" si="7"/>
        <v>0</v>
      </c>
    </row>
    <row r="25" spans="1:20" x14ac:dyDescent="0.25">
      <c r="A25" s="8" t="str">
        <f>Calculator!D22</f>
        <v/>
      </c>
      <c r="B25" s="8" t="str">
        <f>IF(Calculator!G22&gt;0,Calculator!G22,Calculator!H22)</f>
        <v/>
      </c>
      <c r="C25" s="8">
        <f>IF(Calculator!E22="Dishwasher, under counter",Calculator!F22,0)</f>
        <v>0</v>
      </c>
      <c r="D25" s="11">
        <f t="shared" si="0"/>
        <v>27375</v>
      </c>
      <c r="E25" s="12">
        <f t="shared" si="1"/>
        <v>0</v>
      </c>
      <c r="G25" s="8" t="str">
        <f>IF(Calculator!G22&gt;0,Calculator!G22,Calculator!H22)</f>
        <v/>
      </c>
      <c r="H25" s="8">
        <f>IF(Calculator!E22="Dishwasher, stationary single tank door",Calculator!F22,0)</f>
        <v>0</v>
      </c>
      <c r="I25" s="11">
        <f t="shared" si="2"/>
        <v>102200</v>
      </c>
      <c r="J25" s="12">
        <f t="shared" si="3"/>
        <v>0</v>
      </c>
      <c r="L25" s="8" t="str">
        <f>IF(Calculator!G22&gt;0,Calculator!G22,Calculator!H22)</f>
        <v/>
      </c>
      <c r="M25" s="8">
        <f>IF(Calculator!E22="Dishwasher, single tank conveyor",Calculator!F22,0)</f>
        <v>0</v>
      </c>
      <c r="N25" s="11">
        <f t="shared" si="4"/>
        <v>146000</v>
      </c>
      <c r="O25" s="12">
        <f t="shared" si="5"/>
        <v>0</v>
      </c>
      <c r="Q25" s="8" t="str">
        <f>IF(Calculator!G22&gt;0,Calculator!G22,Calculator!H22)</f>
        <v/>
      </c>
      <c r="R25" s="8">
        <f>IF(Calculator!E22="Dishwasher, multi tank conveyor",Calculator!F22,0)</f>
        <v>0</v>
      </c>
      <c r="S25" s="11">
        <f t="shared" si="6"/>
        <v>219000</v>
      </c>
      <c r="T25" s="12">
        <f t="shared" si="7"/>
        <v>0</v>
      </c>
    </row>
    <row r="26" spans="1:20" x14ac:dyDescent="0.25">
      <c r="A26" s="8" t="str">
        <f>Calculator!D23</f>
        <v/>
      </c>
      <c r="B26" s="8" t="str">
        <f>IF(Calculator!G23&gt;0,Calculator!G23,Calculator!H23)</f>
        <v/>
      </c>
      <c r="C26" s="8">
        <f>IF(Calculator!E23="Dishwasher, under counter",Calculator!F23,0)</f>
        <v>0</v>
      </c>
      <c r="D26" s="11">
        <f t="shared" si="0"/>
        <v>27375</v>
      </c>
      <c r="E26" s="12">
        <f t="shared" si="1"/>
        <v>0</v>
      </c>
      <c r="G26" s="8" t="str">
        <f>IF(Calculator!G23&gt;0,Calculator!G23,Calculator!H23)</f>
        <v/>
      </c>
      <c r="H26" s="8">
        <f>IF(Calculator!E23="Dishwasher, stationary single tank door",Calculator!F23,0)</f>
        <v>0</v>
      </c>
      <c r="I26" s="11">
        <f t="shared" si="2"/>
        <v>102200</v>
      </c>
      <c r="J26" s="12">
        <f t="shared" si="3"/>
        <v>0</v>
      </c>
      <c r="L26" s="8" t="str">
        <f>IF(Calculator!G23&gt;0,Calculator!G23,Calculator!H23)</f>
        <v/>
      </c>
      <c r="M26" s="8">
        <f>IF(Calculator!E23="Dishwasher, single tank conveyor",Calculator!F23,0)</f>
        <v>0</v>
      </c>
      <c r="N26" s="11">
        <f t="shared" si="4"/>
        <v>146000</v>
      </c>
      <c r="O26" s="12">
        <f t="shared" si="5"/>
        <v>0</v>
      </c>
      <c r="Q26" s="8" t="str">
        <f>IF(Calculator!G23&gt;0,Calculator!G23,Calculator!H23)</f>
        <v/>
      </c>
      <c r="R26" s="8">
        <f>IF(Calculator!E23="Dishwasher, multi tank conveyor",Calculator!F23,0)</f>
        <v>0</v>
      </c>
      <c r="S26" s="11">
        <f t="shared" si="6"/>
        <v>219000</v>
      </c>
      <c r="T26" s="12">
        <f t="shared" si="7"/>
        <v>0</v>
      </c>
    </row>
    <row r="27" spans="1:20" x14ac:dyDescent="0.25">
      <c r="A27" s="8" t="str">
        <f>Calculator!D24</f>
        <v/>
      </c>
      <c r="B27" s="8" t="str">
        <f>IF(Calculator!G24&gt;0,Calculator!G24,Calculator!H24)</f>
        <v/>
      </c>
      <c r="C27" s="8">
        <f>IF(Calculator!E24="Dishwasher, under counter",Calculator!F24,0)</f>
        <v>0</v>
      </c>
      <c r="D27" s="11">
        <f t="shared" si="0"/>
        <v>27375</v>
      </c>
      <c r="E27" s="12">
        <f t="shared" si="1"/>
        <v>0</v>
      </c>
      <c r="G27" s="8" t="str">
        <f>IF(Calculator!G24&gt;0,Calculator!G24,Calculator!H24)</f>
        <v/>
      </c>
      <c r="H27" s="8">
        <f>IF(Calculator!E24="Dishwasher, stationary single tank door",Calculator!F24,0)</f>
        <v>0</v>
      </c>
      <c r="I27" s="11">
        <f t="shared" si="2"/>
        <v>102200</v>
      </c>
      <c r="J27" s="12">
        <f t="shared" si="3"/>
        <v>0</v>
      </c>
      <c r="L27" s="8" t="str">
        <f>IF(Calculator!G24&gt;0,Calculator!G24,Calculator!H24)</f>
        <v/>
      </c>
      <c r="M27" s="8">
        <f>IF(Calculator!E24="Dishwasher, single tank conveyor",Calculator!F24,0)</f>
        <v>0</v>
      </c>
      <c r="N27" s="11">
        <f t="shared" si="4"/>
        <v>146000</v>
      </c>
      <c r="O27" s="12">
        <f t="shared" si="5"/>
        <v>0</v>
      </c>
      <c r="Q27" s="8" t="str">
        <f>IF(Calculator!G24&gt;0,Calculator!G24,Calculator!H24)</f>
        <v/>
      </c>
      <c r="R27" s="8">
        <f>IF(Calculator!E24="Dishwasher, multi tank conveyor",Calculator!F24,0)</f>
        <v>0</v>
      </c>
      <c r="S27" s="11">
        <f t="shared" si="6"/>
        <v>219000</v>
      </c>
      <c r="T27" s="12">
        <f t="shared" si="7"/>
        <v>0</v>
      </c>
    </row>
    <row r="28" spans="1:20" x14ac:dyDescent="0.25">
      <c r="A28" s="8" t="str">
        <f>Calculator!D25</f>
        <v/>
      </c>
      <c r="B28" s="8" t="str">
        <f>IF(Calculator!G25&gt;0,Calculator!G25,Calculator!H25)</f>
        <v/>
      </c>
      <c r="C28" s="8">
        <f>IF(Calculator!E25="Dishwasher, under counter",Calculator!F25,0)</f>
        <v>0</v>
      </c>
      <c r="D28" s="11">
        <f t="shared" si="0"/>
        <v>27375</v>
      </c>
      <c r="E28" s="12">
        <f t="shared" si="1"/>
        <v>0</v>
      </c>
      <c r="G28" s="8" t="str">
        <f>IF(Calculator!G25&gt;0,Calculator!G25,Calculator!H25)</f>
        <v/>
      </c>
      <c r="H28" s="8">
        <f>IF(Calculator!E25="Dishwasher, stationary single tank door",Calculator!F25,0)</f>
        <v>0</v>
      </c>
      <c r="I28" s="11">
        <f t="shared" si="2"/>
        <v>102200</v>
      </c>
      <c r="J28" s="12">
        <f t="shared" si="3"/>
        <v>0</v>
      </c>
      <c r="L28" s="8" t="str">
        <f>IF(Calculator!G25&gt;0,Calculator!G25,Calculator!H25)</f>
        <v/>
      </c>
      <c r="M28" s="8">
        <f>IF(Calculator!E25="Dishwasher, single tank conveyor",Calculator!F25,0)</f>
        <v>0</v>
      </c>
      <c r="N28" s="11">
        <f t="shared" si="4"/>
        <v>146000</v>
      </c>
      <c r="O28" s="12">
        <f t="shared" si="5"/>
        <v>0</v>
      </c>
      <c r="Q28" s="8" t="str">
        <f>IF(Calculator!G25&gt;0,Calculator!G25,Calculator!H25)</f>
        <v/>
      </c>
      <c r="R28" s="8">
        <f>IF(Calculator!E25="Dishwasher, multi tank conveyor",Calculator!F25,0)</f>
        <v>0</v>
      </c>
      <c r="S28" s="11">
        <f t="shared" si="6"/>
        <v>219000</v>
      </c>
      <c r="T28" s="12">
        <f t="shared" si="7"/>
        <v>0</v>
      </c>
    </row>
    <row r="29" spans="1:20" x14ac:dyDescent="0.25">
      <c r="A29" s="8" t="str">
        <f>Calculator!D26</f>
        <v/>
      </c>
      <c r="B29" s="8" t="str">
        <f>IF(Calculator!G26&gt;0,Calculator!G26,Calculator!H26)</f>
        <v/>
      </c>
      <c r="C29" s="8">
        <f>IF(Calculator!E26="Dishwasher, under counter",Calculator!F26,0)</f>
        <v>0</v>
      </c>
      <c r="D29" s="11">
        <f t="shared" si="0"/>
        <v>27375</v>
      </c>
      <c r="E29" s="12">
        <f t="shared" si="1"/>
        <v>0</v>
      </c>
      <c r="G29" s="8" t="str">
        <f>IF(Calculator!G26&gt;0,Calculator!G26,Calculator!H26)</f>
        <v/>
      </c>
      <c r="H29" s="8">
        <f>IF(Calculator!E26="Dishwasher, stationary single tank door",Calculator!F26,0)</f>
        <v>0</v>
      </c>
      <c r="I29" s="11">
        <f t="shared" si="2"/>
        <v>102200</v>
      </c>
      <c r="J29" s="12">
        <f t="shared" si="3"/>
        <v>0</v>
      </c>
      <c r="L29" s="8" t="str">
        <f>IF(Calculator!G26&gt;0,Calculator!G26,Calculator!H26)</f>
        <v/>
      </c>
      <c r="M29" s="8">
        <f>IF(Calculator!E26="Dishwasher, single tank conveyor",Calculator!F26,0)</f>
        <v>0</v>
      </c>
      <c r="N29" s="11">
        <f t="shared" si="4"/>
        <v>146000</v>
      </c>
      <c r="O29" s="12">
        <f t="shared" si="5"/>
        <v>0</v>
      </c>
      <c r="Q29" s="8" t="str">
        <f>IF(Calculator!G26&gt;0,Calculator!G26,Calculator!H26)</f>
        <v/>
      </c>
      <c r="R29" s="8">
        <f>IF(Calculator!E26="Dishwasher, multi tank conveyor",Calculator!F26,0)</f>
        <v>0</v>
      </c>
      <c r="S29" s="11">
        <f t="shared" si="6"/>
        <v>219000</v>
      </c>
      <c r="T29" s="12">
        <f t="shared" si="7"/>
        <v>0</v>
      </c>
    </row>
    <row r="30" spans="1:20" x14ac:dyDescent="0.25">
      <c r="A30" s="8" t="str">
        <f>Calculator!D27</f>
        <v/>
      </c>
      <c r="B30" s="8" t="str">
        <f>IF(Calculator!G27&gt;0,Calculator!G27,Calculator!H27)</f>
        <v/>
      </c>
      <c r="C30" s="8">
        <f>IF(Calculator!E27="Dishwasher, under counter",Calculator!F27,0)</f>
        <v>0</v>
      </c>
      <c r="D30" s="11">
        <f t="shared" si="0"/>
        <v>27375</v>
      </c>
      <c r="E30" s="12">
        <f t="shared" si="1"/>
        <v>0</v>
      </c>
      <c r="G30" s="8" t="str">
        <f>IF(Calculator!G27&gt;0,Calculator!G27,Calculator!H27)</f>
        <v/>
      </c>
      <c r="H30" s="8">
        <f>IF(Calculator!E27="Dishwasher, stationary single tank door",Calculator!F27,0)</f>
        <v>0</v>
      </c>
      <c r="I30" s="11">
        <f t="shared" si="2"/>
        <v>102200</v>
      </c>
      <c r="J30" s="12">
        <f t="shared" si="3"/>
        <v>0</v>
      </c>
      <c r="L30" s="8" t="str">
        <f>IF(Calculator!G27&gt;0,Calculator!G27,Calculator!H27)</f>
        <v/>
      </c>
      <c r="M30" s="8">
        <f>IF(Calculator!E27="Dishwasher, single tank conveyor",Calculator!F27,0)</f>
        <v>0</v>
      </c>
      <c r="N30" s="11">
        <f t="shared" si="4"/>
        <v>146000</v>
      </c>
      <c r="O30" s="12">
        <f t="shared" si="5"/>
        <v>0</v>
      </c>
      <c r="Q30" s="8" t="str">
        <f>IF(Calculator!G27&gt;0,Calculator!G27,Calculator!H27)</f>
        <v/>
      </c>
      <c r="R30" s="8">
        <f>IF(Calculator!E27="Dishwasher, multi tank conveyor",Calculator!F27,0)</f>
        <v>0</v>
      </c>
      <c r="S30" s="11">
        <f t="shared" si="6"/>
        <v>219000</v>
      </c>
      <c r="T30" s="12">
        <f t="shared" si="7"/>
        <v>0</v>
      </c>
    </row>
    <row r="31" spans="1:20" x14ac:dyDescent="0.25">
      <c r="A31" s="8" t="str">
        <f>Calculator!D28</f>
        <v/>
      </c>
      <c r="B31" s="8" t="str">
        <f>IF(Calculator!G28&gt;0,Calculator!G28,Calculator!H28)</f>
        <v/>
      </c>
      <c r="C31" s="8">
        <f>IF(Calculator!E28="Dishwasher, under counter",Calculator!F28,0)</f>
        <v>0</v>
      </c>
      <c r="D31" s="11">
        <f t="shared" si="0"/>
        <v>27375</v>
      </c>
      <c r="E31" s="12">
        <f t="shared" si="1"/>
        <v>0</v>
      </c>
      <c r="G31" s="8" t="str">
        <f>IF(Calculator!G28&gt;0,Calculator!G28,Calculator!H28)</f>
        <v/>
      </c>
      <c r="H31" s="8">
        <f>IF(Calculator!E28="Dishwasher, stationary single tank door",Calculator!F28,0)</f>
        <v>0</v>
      </c>
      <c r="I31" s="11">
        <f t="shared" si="2"/>
        <v>102200</v>
      </c>
      <c r="J31" s="12">
        <f t="shared" si="3"/>
        <v>0</v>
      </c>
      <c r="L31" s="8" t="str">
        <f>IF(Calculator!G28&gt;0,Calculator!G28,Calculator!H28)</f>
        <v/>
      </c>
      <c r="M31" s="8">
        <f>IF(Calculator!E28="Dishwasher, single tank conveyor",Calculator!F28,0)</f>
        <v>0</v>
      </c>
      <c r="N31" s="11">
        <f t="shared" si="4"/>
        <v>146000</v>
      </c>
      <c r="O31" s="12">
        <f t="shared" si="5"/>
        <v>0</v>
      </c>
      <c r="Q31" s="8" t="str">
        <f>IF(Calculator!G28&gt;0,Calculator!G28,Calculator!H28)</f>
        <v/>
      </c>
      <c r="R31" s="8">
        <f>IF(Calculator!E28="Dishwasher, multi tank conveyor",Calculator!F28,0)</f>
        <v>0</v>
      </c>
      <c r="S31" s="11">
        <f t="shared" si="6"/>
        <v>219000</v>
      </c>
      <c r="T31" s="12">
        <f t="shared" si="7"/>
        <v>0</v>
      </c>
    </row>
    <row r="32" spans="1:20" x14ac:dyDescent="0.25">
      <c r="A32" s="8" t="str">
        <f>Calculator!D29</f>
        <v/>
      </c>
      <c r="B32" s="8" t="str">
        <f>IF(Calculator!G29&gt;0,Calculator!G29,Calculator!H29)</f>
        <v/>
      </c>
      <c r="C32" s="8">
        <f>IF(Calculator!E29="Dishwasher, under counter",Calculator!F29,0)</f>
        <v>0</v>
      </c>
      <c r="D32" s="11">
        <f t="shared" si="0"/>
        <v>27375</v>
      </c>
      <c r="E32" s="12">
        <f t="shared" si="1"/>
        <v>0</v>
      </c>
      <c r="G32" s="8" t="str">
        <f>IF(Calculator!G29&gt;0,Calculator!G29,Calculator!H29)</f>
        <v/>
      </c>
      <c r="H32" s="8">
        <f>IF(Calculator!E29="Dishwasher, stationary single tank door",Calculator!F29,0)</f>
        <v>0</v>
      </c>
      <c r="I32" s="11">
        <f t="shared" si="2"/>
        <v>102200</v>
      </c>
      <c r="J32" s="12">
        <f t="shared" si="3"/>
        <v>0</v>
      </c>
      <c r="L32" s="8" t="str">
        <f>IF(Calculator!G29&gt;0,Calculator!G29,Calculator!H29)</f>
        <v/>
      </c>
      <c r="M32" s="8">
        <f>IF(Calculator!E29="Dishwasher, single tank conveyor",Calculator!F29,0)</f>
        <v>0</v>
      </c>
      <c r="N32" s="11">
        <f t="shared" si="4"/>
        <v>146000</v>
      </c>
      <c r="O32" s="12">
        <f t="shared" si="5"/>
        <v>0</v>
      </c>
      <c r="Q32" s="8" t="str">
        <f>IF(Calculator!G29&gt;0,Calculator!G29,Calculator!H29)</f>
        <v/>
      </c>
      <c r="R32" s="8">
        <f>IF(Calculator!E29="Dishwasher, multi tank conveyor",Calculator!F29,0)</f>
        <v>0</v>
      </c>
      <c r="S32" s="11">
        <f t="shared" si="6"/>
        <v>219000</v>
      </c>
      <c r="T32" s="12">
        <f t="shared" si="7"/>
        <v>0</v>
      </c>
    </row>
    <row r="33" spans="1:20" x14ac:dyDescent="0.25">
      <c r="A33" s="8" t="str">
        <f>Calculator!D30</f>
        <v/>
      </c>
      <c r="B33" s="8" t="str">
        <f>IF(Calculator!G30&gt;0,Calculator!G30,Calculator!H30)</f>
        <v/>
      </c>
      <c r="C33" s="8">
        <f>IF(Calculator!E30="Dishwasher, under counter",Calculator!F30,0)</f>
        <v>0</v>
      </c>
      <c r="D33" s="11">
        <f t="shared" si="0"/>
        <v>27375</v>
      </c>
      <c r="E33" s="12">
        <f t="shared" si="1"/>
        <v>0</v>
      </c>
      <c r="G33" s="8" t="str">
        <f>IF(Calculator!G30&gt;0,Calculator!G30,Calculator!H30)</f>
        <v/>
      </c>
      <c r="H33" s="8">
        <f>IF(Calculator!E30="Dishwasher, stationary single tank door",Calculator!F30,0)</f>
        <v>0</v>
      </c>
      <c r="I33" s="11">
        <f t="shared" si="2"/>
        <v>102200</v>
      </c>
      <c r="J33" s="12">
        <f t="shared" si="3"/>
        <v>0</v>
      </c>
      <c r="L33" s="8" t="str">
        <f>IF(Calculator!G30&gt;0,Calculator!G30,Calculator!H30)</f>
        <v/>
      </c>
      <c r="M33" s="8">
        <f>IF(Calculator!E30="Dishwasher, single tank conveyor",Calculator!F30,0)</f>
        <v>0</v>
      </c>
      <c r="N33" s="11">
        <f t="shared" si="4"/>
        <v>146000</v>
      </c>
      <c r="O33" s="12">
        <f t="shared" si="5"/>
        <v>0</v>
      </c>
      <c r="Q33" s="8" t="str">
        <f>IF(Calculator!G30&gt;0,Calculator!G30,Calculator!H30)</f>
        <v/>
      </c>
      <c r="R33" s="8">
        <f>IF(Calculator!E30="Dishwasher, multi tank conveyor",Calculator!F30,0)</f>
        <v>0</v>
      </c>
      <c r="S33" s="11">
        <f t="shared" si="6"/>
        <v>219000</v>
      </c>
      <c r="T33" s="12">
        <f t="shared" si="7"/>
        <v>0</v>
      </c>
    </row>
    <row r="34" spans="1:20" x14ac:dyDescent="0.25">
      <c r="A34" s="8" t="str">
        <f>Calculator!D31</f>
        <v/>
      </c>
      <c r="B34" s="8" t="str">
        <f>IF(Calculator!G31&gt;0,Calculator!G31,Calculator!H31)</f>
        <v/>
      </c>
      <c r="C34" s="8">
        <f>IF(Calculator!E31="Dishwasher, under counter",Calculator!F31,0)</f>
        <v>0</v>
      </c>
      <c r="D34" s="11">
        <f t="shared" si="0"/>
        <v>27375</v>
      </c>
      <c r="E34" s="12">
        <f t="shared" si="1"/>
        <v>0</v>
      </c>
      <c r="G34" s="8" t="str">
        <f>IF(Calculator!G31&gt;0,Calculator!G31,Calculator!H31)</f>
        <v/>
      </c>
      <c r="H34" s="8">
        <f>IF(Calculator!E31="Dishwasher, stationary single tank door",Calculator!F31,0)</f>
        <v>0</v>
      </c>
      <c r="I34" s="11">
        <f t="shared" si="2"/>
        <v>102200</v>
      </c>
      <c r="J34" s="12">
        <f t="shared" si="3"/>
        <v>0</v>
      </c>
      <c r="L34" s="8" t="str">
        <f>IF(Calculator!G31&gt;0,Calculator!G31,Calculator!H31)</f>
        <v/>
      </c>
      <c r="M34" s="8">
        <f>IF(Calculator!E31="Dishwasher, single tank conveyor",Calculator!F31,0)</f>
        <v>0</v>
      </c>
      <c r="N34" s="11">
        <f t="shared" si="4"/>
        <v>146000</v>
      </c>
      <c r="O34" s="12">
        <f t="shared" si="5"/>
        <v>0</v>
      </c>
      <c r="Q34" s="8" t="str">
        <f>IF(Calculator!G31&gt;0,Calculator!G31,Calculator!H31)</f>
        <v/>
      </c>
      <c r="R34" s="8">
        <f>IF(Calculator!E31="Dishwasher, multi tank conveyor",Calculator!F31,0)</f>
        <v>0</v>
      </c>
      <c r="S34" s="11">
        <f t="shared" si="6"/>
        <v>219000</v>
      </c>
      <c r="T34" s="12">
        <f t="shared" si="7"/>
        <v>0</v>
      </c>
    </row>
    <row r="35" spans="1:20" x14ac:dyDescent="0.25">
      <c r="A35" s="8" t="str">
        <f>Calculator!D32</f>
        <v/>
      </c>
      <c r="B35" s="8" t="str">
        <f>IF(Calculator!G32&gt;0,Calculator!G32,Calculator!H32)</f>
        <v/>
      </c>
      <c r="C35" s="8">
        <f>IF(Calculator!E32="Dishwasher, under counter",Calculator!F32,0)</f>
        <v>0</v>
      </c>
      <c r="D35" s="11">
        <f t="shared" si="0"/>
        <v>27375</v>
      </c>
      <c r="E35" s="12">
        <f t="shared" si="1"/>
        <v>0</v>
      </c>
      <c r="G35" s="8" t="str">
        <f>IF(Calculator!G32&gt;0,Calculator!G32,Calculator!H32)</f>
        <v/>
      </c>
      <c r="H35" s="8">
        <f>IF(Calculator!E32="Dishwasher, stationary single tank door",Calculator!F32,0)</f>
        <v>0</v>
      </c>
      <c r="I35" s="11">
        <f t="shared" si="2"/>
        <v>102200</v>
      </c>
      <c r="J35" s="12">
        <f t="shared" si="3"/>
        <v>0</v>
      </c>
      <c r="L35" s="8" t="str">
        <f>IF(Calculator!G32&gt;0,Calculator!G32,Calculator!H32)</f>
        <v/>
      </c>
      <c r="M35" s="8">
        <f>IF(Calculator!E32="Dishwasher, single tank conveyor",Calculator!F32,0)</f>
        <v>0</v>
      </c>
      <c r="N35" s="11">
        <f t="shared" si="4"/>
        <v>146000</v>
      </c>
      <c r="O35" s="12">
        <f t="shared" si="5"/>
        <v>0</v>
      </c>
      <c r="Q35" s="8" t="str">
        <f>IF(Calculator!G32&gt;0,Calculator!G32,Calculator!H32)</f>
        <v/>
      </c>
      <c r="R35" s="8">
        <f>IF(Calculator!E32="Dishwasher, multi tank conveyor",Calculator!F32,0)</f>
        <v>0</v>
      </c>
      <c r="S35" s="11">
        <f t="shared" si="6"/>
        <v>219000</v>
      </c>
      <c r="T35" s="12">
        <f t="shared" si="7"/>
        <v>0</v>
      </c>
    </row>
    <row r="36" spans="1:20" x14ac:dyDescent="0.25">
      <c r="A36" s="8" t="str">
        <f>Calculator!D33</f>
        <v/>
      </c>
      <c r="B36" s="8" t="str">
        <f>IF(Calculator!G33&gt;0,Calculator!G33,Calculator!H33)</f>
        <v/>
      </c>
      <c r="C36" s="8">
        <f>IF(Calculator!E33="Dishwasher, under counter",Calculator!F33,0)</f>
        <v>0</v>
      </c>
      <c r="D36" s="11">
        <f t="shared" si="0"/>
        <v>27375</v>
      </c>
      <c r="E36" s="12">
        <f t="shared" si="1"/>
        <v>0</v>
      </c>
      <c r="G36" s="8" t="str">
        <f>IF(Calculator!G33&gt;0,Calculator!G33,Calculator!H33)</f>
        <v/>
      </c>
      <c r="H36" s="8">
        <f>IF(Calculator!E33="Dishwasher, stationary single tank door",Calculator!F33,0)</f>
        <v>0</v>
      </c>
      <c r="I36" s="11">
        <f t="shared" si="2"/>
        <v>102200</v>
      </c>
      <c r="J36" s="12">
        <f t="shared" si="3"/>
        <v>0</v>
      </c>
      <c r="L36" s="8" t="str">
        <f>IF(Calculator!G33&gt;0,Calculator!G33,Calculator!H33)</f>
        <v/>
      </c>
      <c r="M36" s="8">
        <f>IF(Calculator!E33="Dishwasher, single tank conveyor",Calculator!F33,0)</f>
        <v>0</v>
      </c>
      <c r="N36" s="11">
        <f t="shared" si="4"/>
        <v>146000</v>
      </c>
      <c r="O36" s="12">
        <f t="shared" si="5"/>
        <v>0</v>
      </c>
      <c r="Q36" s="8" t="str">
        <f>IF(Calculator!G33&gt;0,Calculator!G33,Calculator!H33)</f>
        <v/>
      </c>
      <c r="R36" s="8">
        <f>IF(Calculator!E33="Dishwasher, multi tank conveyor",Calculator!F33,0)</f>
        <v>0</v>
      </c>
      <c r="S36" s="11">
        <f t="shared" si="6"/>
        <v>219000</v>
      </c>
      <c r="T36" s="12">
        <f t="shared" si="7"/>
        <v>0</v>
      </c>
    </row>
    <row r="37" spans="1:20" x14ac:dyDescent="0.25">
      <c r="A37" s="8" t="str">
        <f>Calculator!D34</f>
        <v/>
      </c>
      <c r="B37" s="8" t="str">
        <f>IF(Calculator!G34&gt;0,Calculator!G34,Calculator!H34)</f>
        <v/>
      </c>
      <c r="C37" s="8">
        <f>IF(Calculator!E34="Dishwasher, under counter",Calculator!F34,0)</f>
        <v>0</v>
      </c>
      <c r="D37" s="11">
        <f t="shared" si="0"/>
        <v>27375</v>
      </c>
      <c r="E37" s="12">
        <f t="shared" si="1"/>
        <v>0</v>
      </c>
      <c r="G37" s="8" t="str">
        <f>IF(Calculator!G34&gt;0,Calculator!G34,Calculator!H34)</f>
        <v/>
      </c>
      <c r="H37" s="8">
        <f>IF(Calculator!E34="Dishwasher, stationary single tank door",Calculator!F34,0)</f>
        <v>0</v>
      </c>
      <c r="I37" s="11">
        <f t="shared" si="2"/>
        <v>102200</v>
      </c>
      <c r="J37" s="12">
        <f t="shared" si="3"/>
        <v>0</v>
      </c>
      <c r="L37" s="8" t="str">
        <f>IF(Calculator!G34&gt;0,Calculator!G34,Calculator!H34)</f>
        <v/>
      </c>
      <c r="M37" s="8">
        <f>IF(Calculator!E34="Dishwasher, single tank conveyor",Calculator!F34,0)</f>
        <v>0</v>
      </c>
      <c r="N37" s="11">
        <f t="shared" si="4"/>
        <v>146000</v>
      </c>
      <c r="O37" s="12">
        <f t="shared" si="5"/>
        <v>0</v>
      </c>
      <c r="Q37" s="8" t="str">
        <f>IF(Calculator!G34&gt;0,Calculator!G34,Calculator!H34)</f>
        <v/>
      </c>
      <c r="R37" s="8">
        <f>IF(Calculator!E34="Dishwasher, multi tank conveyor",Calculator!F34,0)</f>
        <v>0</v>
      </c>
      <c r="S37" s="11">
        <f t="shared" si="6"/>
        <v>219000</v>
      </c>
      <c r="T37" s="12">
        <f t="shared" si="7"/>
        <v>0</v>
      </c>
    </row>
    <row r="38" spans="1:20" x14ac:dyDescent="0.25">
      <c r="A38" s="8" t="str">
        <f>Calculator!D35</f>
        <v/>
      </c>
      <c r="B38" s="8" t="str">
        <f>IF(Calculator!G35&gt;0,Calculator!G35,Calculator!H35)</f>
        <v/>
      </c>
      <c r="C38" s="8">
        <f>IF(Calculator!E35="Dishwasher, under counter",Calculator!F35,0)</f>
        <v>0</v>
      </c>
      <c r="D38" s="11">
        <f t="shared" si="0"/>
        <v>27375</v>
      </c>
      <c r="E38" s="12">
        <f t="shared" si="1"/>
        <v>0</v>
      </c>
      <c r="G38" s="8" t="str">
        <f>IF(Calculator!G35&gt;0,Calculator!G35,Calculator!H35)</f>
        <v/>
      </c>
      <c r="H38" s="8">
        <f>IF(Calculator!E35="Dishwasher, stationary single tank door",Calculator!F35,0)</f>
        <v>0</v>
      </c>
      <c r="I38" s="11">
        <f t="shared" si="2"/>
        <v>102200</v>
      </c>
      <c r="J38" s="12">
        <f t="shared" si="3"/>
        <v>0</v>
      </c>
      <c r="L38" s="8" t="str">
        <f>IF(Calculator!G35&gt;0,Calculator!G35,Calculator!H35)</f>
        <v/>
      </c>
      <c r="M38" s="8">
        <f>IF(Calculator!E35="Dishwasher, single tank conveyor",Calculator!F35,0)</f>
        <v>0</v>
      </c>
      <c r="N38" s="11">
        <f t="shared" si="4"/>
        <v>146000</v>
      </c>
      <c r="O38" s="12">
        <f t="shared" si="5"/>
        <v>0</v>
      </c>
      <c r="Q38" s="8" t="str">
        <f>IF(Calculator!G35&gt;0,Calculator!G35,Calculator!H35)</f>
        <v/>
      </c>
      <c r="R38" s="8">
        <f>IF(Calculator!E35="Dishwasher, multi tank conveyor",Calculator!F35,0)</f>
        <v>0</v>
      </c>
      <c r="S38" s="11">
        <f t="shared" si="6"/>
        <v>219000</v>
      </c>
      <c r="T38" s="12">
        <f t="shared" si="7"/>
        <v>0</v>
      </c>
    </row>
    <row r="39" spans="1:20" x14ac:dyDescent="0.25">
      <c r="A39" s="8" t="str">
        <f>Calculator!D36</f>
        <v/>
      </c>
      <c r="B39" s="8" t="str">
        <f>IF(Calculator!G36&gt;0,Calculator!G36,Calculator!H36)</f>
        <v/>
      </c>
      <c r="C39" s="8">
        <f>IF(Calculator!E36="Dishwasher, under counter",Calculator!F36,0)</f>
        <v>0</v>
      </c>
      <c r="D39" s="11">
        <f t="shared" si="0"/>
        <v>27375</v>
      </c>
      <c r="E39" s="12">
        <f t="shared" si="1"/>
        <v>0</v>
      </c>
      <c r="G39" s="8" t="str">
        <f>IF(Calculator!G36&gt;0,Calculator!G36,Calculator!H36)</f>
        <v/>
      </c>
      <c r="H39" s="8">
        <f>IF(Calculator!E36="Dishwasher, stationary single tank door",Calculator!F36,0)</f>
        <v>0</v>
      </c>
      <c r="I39" s="11">
        <f t="shared" si="2"/>
        <v>102200</v>
      </c>
      <c r="J39" s="12">
        <f t="shared" si="3"/>
        <v>0</v>
      </c>
      <c r="L39" s="8" t="str">
        <f>IF(Calculator!G36&gt;0,Calculator!G36,Calculator!H36)</f>
        <v/>
      </c>
      <c r="M39" s="8">
        <f>IF(Calculator!E36="Dishwasher, single tank conveyor",Calculator!F36,0)</f>
        <v>0</v>
      </c>
      <c r="N39" s="11">
        <f t="shared" si="4"/>
        <v>146000</v>
      </c>
      <c r="O39" s="12">
        <f t="shared" si="5"/>
        <v>0</v>
      </c>
      <c r="Q39" s="8" t="str">
        <f>IF(Calculator!G36&gt;0,Calculator!G36,Calculator!H36)</f>
        <v/>
      </c>
      <c r="R39" s="8">
        <f>IF(Calculator!E36="Dishwasher, multi tank conveyor",Calculator!F36,0)</f>
        <v>0</v>
      </c>
      <c r="S39" s="11">
        <f t="shared" si="6"/>
        <v>219000</v>
      </c>
      <c r="T39" s="12">
        <f t="shared" si="7"/>
        <v>0</v>
      </c>
    </row>
    <row r="40" spans="1:20" x14ac:dyDescent="0.25">
      <c r="A40" s="8" t="str">
        <f>Calculator!D37</f>
        <v/>
      </c>
      <c r="B40" s="8" t="str">
        <f>IF(Calculator!G37&gt;0,Calculator!G37,Calculator!H37)</f>
        <v/>
      </c>
      <c r="C40" s="8">
        <f>IF(Calculator!E37="Dishwasher, under counter",Calculator!F37,0)</f>
        <v>0</v>
      </c>
      <c r="D40" s="11">
        <f t="shared" si="0"/>
        <v>27375</v>
      </c>
      <c r="E40" s="12">
        <f t="shared" si="1"/>
        <v>0</v>
      </c>
      <c r="G40" s="8" t="str">
        <f>IF(Calculator!G37&gt;0,Calculator!G37,Calculator!H37)</f>
        <v/>
      </c>
      <c r="H40" s="8">
        <f>IF(Calculator!E37="Dishwasher, stationary single tank door",Calculator!F37,0)</f>
        <v>0</v>
      </c>
      <c r="I40" s="11">
        <f t="shared" si="2"/>
        <v>102200</v>
      </c>
      <c r="J40" s="12">
        <f t="shared" si="3"/>
        <v>0</v>
      </c>
      <c r="L40" s="8" t="str">
        <f>IF(Calculator!G37&gt;0,Calculator!G37,Calculator!H37)</f>
        <v/>
      </c>
      <c r="M40" s="8">
        <f>IF(Calculator!E37="Dishwasher, single tank conveyor",Calculator!F37,0)</f>
        <v>0</v>
      </c>
      <c r="N40" s="11">
        <f t="shared" si="4"/>
        <v>146000</v>
      </c>
      <c r="O40" s="12">
        <f t="shared" si="5"/>
        <v>0</v>
      </c>
      <c r="Q40" s="8" t="str">
        <f>IF(Calculator!G37&gt;0,Calculator!G37,Calculator!H37)</f>
        <v/>
      </c>
      <c r="R40" s="8">
        <f>IF(Calculator!E37="Dishwasher, multi tank conveyor",Calculator!F37,0)</f>
        <v>0</v>
      </c>
      <c r="S40" s="11">
        <f t="shared" si="6"/>
        <v>219000</v>
      </c>
      <c r="T40" s="12">
        <f t="shared" si="7"/>
        <v>0</v>
      </c>
    </row>
    <row r="41" spans="1:20" x14ac:dyDescent="0.25">
      <c r="A41" s="8" t="str">
        <f>Calculator!D38</f>
        <v/>
      </c>
      <c r="B41" s="8" t="str">
        <f>IF(Calculator!G38&gt;0,Calculator!G38,Calculator!H38)</f>
        <v/>
      </c>
      <c r="C41" s="8">
        <f>IF(Calculator!E38="Dishwasher, under counter",Calculator!F38,0)</f>
        <v>0</v>
      </c>
      <c r="D41" s="11">
        <f t="shared" si="0"/>
        <v>27375</v>
      </c>
      <c r="E41" s="12">
        <f t="shared" si="1"/>
        <v>0</v>
      </c>
      <c r="G41" s="8" t="str">
        <f>IF(Calculator!G38&gt;0,Calculator!G38,Calculator!H38)</f>
        <v/>
      </c>
      <c r="H41" s="8">
        <f>IF(Calculator!E38="Dishwasher, stationary single tank door",Calculator!F38,0)</f>
        <v>0</v>
      </c>
      <c r="I41" s="11">
        <f t="shared" si="2"/>
        <v>102200</v>
      </c>
      <c r="J41" s="12">
        <f t="shared" si="3"/>
        <v>0</v>
      </c>
      <c r="L41" s="8" t="str">
        <f>IF(Calculator!G38&gt;0,Calculator!G38,Calculator!H38)</f>
        <v/>
      </c>
      <c r="M41" s="8">
        <f>IF(Calculator!E38="Dishwasher, single tank conveyor",Calculator!F38,0)</f>
        <v>0</v>
      </c>
      <c r="N41" s="11">
        <f t="shared" si="4"/>
        <v>146000</v>
      </c>
      <c r="O41" s="12">
        <f t="shared" si="5"/>
        <v>0</v>
      </c>
      <c r="Q41" s="8" t="str">
        <f>IF(Calculator!G38&gt;0,Calculator!G38,Calculator!H38)</f>
        <v/>
      </c>
      <c r="R41" s="8">
        <f>IF(Calculator!E38="Dishwasher, multi tank conveyor",Calculator!F38,0)</f>
        <v>0</v>
      </c>
      <c r="S41" s="11">
        <f t="shared" si="6"/>
        <v>219000</v>
      </c>
      <c r="T41" s="12">
        <f t="shared" si="7"/>
        <v>0</v>
      </c>
    </row>
    <row r="42" spans="1:20" x14ac:dyDescent="0.25">
      <c r="A42" s="8" t="str">
        <f>Calculator!D39</f>
        <v/>
      </c>
      <c r="B42" s="8" t="str">
        <f>IF(Calculator!G39&gt;0,Calculator!G39,Calculator!H39)</f>
        <v/>
      </c>
      <c r="C42" s="8">
        <f>IF(Calculator!E39="Dishwasher, under counter",Calculator!F39,0)</f>
        <v>0</v>
      </c>
      <c r="D42" s="11">
        <f t="shared" si="0"/>
        <v>27375</v>
      </c>
      <c r="E42" s="12">
        <f t="shared" si="1"/>
        <v>0</v>
      </c>
      <c r="G42" s="8" t="str">
        <f>IF(Calculator!G39&gt;0,Calculator!G39,Calculator!H39)</f>
        <v/>
      </c>
      <c r="H42" s="8">
        <f>IF(Calculator!E39="Dishwasher, stationary single tank door",Calculator!F39,0)</f>
        <v>0</v>
      </c>
      <c r="I42" s="11">
        <f t="shared" si="2"/>
        <v>102200</v>
      </c>
      <c r="J42" s="12">
        <f t="shared" si="3"/>
        <v>0</v>
      </c>
      <c r="L42" s="8" t="str">
        <f>IF(Calculator!G39&gt;0,Calculator!G39,Calculator!H39)</f>
        <v/>
      </c>
      <c r="M42" s="8">
        <f>IF(Calculator!E39="Dishwasher, single tank conveyor",Calculator!F39,0)</f>
        <v>0</v>
      </c>
      <c r="N42" s="11">
        <f t="shared" si="4"/>
        <v>146000</v>
      </c>
      <c r="O42" s="12">
        <f t="shared" si="5"/>
        <v>0</v>
      </c>
      <c r="Q42" s="8" t="str">
        <f>IF(Calculator!G39&gt;0,Calculator!G39,Calculator!H39)</f>
        <v/>
      </c>
      <c r="R42" s="8">
        <f>IF(Calculator!E39="Dishwasher, multi tank conveyor",Calculator!F39,0)</f>
        <v>0</v>
      </c>
      <c r="S42" s="11">
        <f t="shared" si="6"/>
        <v>219000</v>
      </c>
      <c r="T42" s="12">
        <f t="shared" si="7"/>
        <v>0</v>
      </c>
    </row>
    <row r="43" spans="1:20" x14ac:dyDescent="0.25">
      <c r="A43" s="8" t="str">
        <f>Calculator!D40</f>
        <v/>
      </c>
      <c r="B43" s="8" t="str">
        <f>IF(Calculator!G40&gt;0,Calculator!G40,Calculator!H40)</f>
        <v/>
      </c>
      <c r="C43" s="8">
        <f>IF(Calculator!E40="Dishwasher, under counter",Calculator!F40,0)</f>
        <v>0</v>
      </c>
      <c r="D43" s="11">
        <f t="shared" si="0"/>
        <v>27375</v>
      </c>
      <c r="E43" s="12">
        <f t="shared" si="1"/>
        <v>0</v>
      </c>
      <c r="G43" s="8" t="str">
        <f>IF(Calculator!G40&gt;0,Calculator!G40,Calculator!H40)</f>
        <v/>
      </c>
      <c r="H43" s="8">
        <f>IF(Calculator!E40="Dishwasher, stationary single tank door",Calculator!F40,0)</f>
        <v>0</v>
      </c>
      <c r="I43" s="11">
        <f t="shared" si="2"/>
        <v>102200</v>
      </c>
      <c r="J43" s="12">
        <f t="shared" si="3"/>
        <v>0</v>
      </c>
      <c r="L43" s="8" t="str">
        <f>IF(Calculator!G40&gt;0,Calculator!G40,Calculator!H40)</f>
        <v/>
      </c>
      <c r="M43" s="8">
        <f>IF(Calculator!E40="Dishwasher, single tank conveyor",Calculator!F40,0)</f>
        <v>0</v>
      </c>
      <c r="N43" s="11">
        <f t="shared" si="4"/>
        <v>146000</v>
      </c>
      <c r="O43" s="12">
        <f t="shared" si="5"/>
        <v>0</v>
      </c>
      <c r="Q43" s="8" t="str">
        <f>IF(Calculator!G40&gt;0,Calculator!G40,Calculator!H40)</f>
        <v/>
      </c>
      <c r="R43" s="8">
        <f>IF(Calculator!E40="Dishwasher, multi tank conveyor",Calculator!F40,0)</f>
        <v>0</v>
      </c>
      <c r="S43" s="11">
        <f t="shared" si="6"/>
        <v>219000</v>
      </c>
      <c r="T43" s="12">
        <f t="shared" si="7"/>
        <v>0</v>
      </c>
    </row>
    <row r="44" spans="1:20" x14ac:dyDescent="0.25">
      <c r="A44" s="8" t="str">
        <f>Calculator!D41</f>
        <v/>
      </c>
      <c r="B44" s="8" t="str">
        <f>IF(Calculator!G41&gt;0,Calculator!G41,Calculator!H41)</f>
        <v/>
      </c>
      <c r="C44" s="8">
        <f>IF(Calculator!E41="Dishwasher, under counter",Calculator!F41,0)</f>
        <v>0</v>
      </c>
      <c r="D44" s="11">
        <f t="shared" si="0"/>
        <v>27375</v>
      </c>
      <c r="E44" s="12">
        <f t="shared" si="1"/>
        <v>0</v>
      </c>
      <c r="G44" s="8" t="str">
        <f>IF(Calculator!G41&gt;0,Calculator!G41,Calculator!H41)</f>
        <v/>
      </c>
      <c r="H44" s="8">
        <f>IF(Calculator!E41="Dishwasher, stationary single tank door",Calculator!F41,0)</f>
        <v>0</v>
      </c>
      <c r="I44" s="11">
        <f t="shared" si="2"/>
        <v>102200</v>
      </c>
      <c r="J44" s="12">
        <f t="shared" si="3"/>
        <v>0</v>
      </c>
      <c r="L44" s="8" t="str">
        <f>IF(Calculator!G41&gt;0,Calculator!G41,Calculator!H41)</f>
        <v/>
      </c>
      <c r="M44" s="8">
        <f>IF(Calculator!E41="Dishwasher, single tank conveyor",Calculator!F41,0)</f>
        <v>0</v>
      </c>
      <c r="N44" s="11">
        <f t="shared" si="4"/>
        <v>146000</v>
      </c>
      <c r="O44" s="12">
        <f t="shared" si="5"/>
        <v>0</v>
      </c>
      <c r="Q44" s="8" t="str">
        <f>IF(Calculator!G41&gt;0,Calculator!G41,Calculator!H41)</f>
        <v/>
      </c>
      <c r="R44" s="8">
        <f>IF(Calculator!E41="Dishwasher, multi tank conveyor",Calculator!F41,0)</f>
        <v>0</v>
      </c>
      <c r="S44" s="11">
        <f t="shared" si="6"/>
        <v>219000</v>
      </c>
      <c r="T44" s="12">
        <f t="shared" si="7"/>
        <v>0</v>
      </c>
    </row>
    <row r="45" spans="1:20" x14ac:dyDescent="0.25">
      <c r="A45" s="8" t="str">
        <f>Calculator!D42</f>
        <v/>
      </c>
      <c r="B45" s="8" t="str">
        <f>IF(Calculator!G42&gt;0,Calculator!G42,Calculator!H42)</f>
        <v/>
      </c>
      <c r="C45" s="8">
        <f>IF(Calculator!E42="Dishwasher, under counter",Calculator!F42,0)</f>
        <v>0</v>
      </c>
      <c r="D45" s="11">
        <f t="shared" si="0"/>
        <v>27375</v>
      </c>
      <c r="E45" s="12">
        <f t="shared" si="1"/>
        <v>0</v>
      </c>
      <c r="G45" s="8" t="str">
        <f>IF(Calculator!G42&gt;0,Calculator!G42,Calculator!H42)</f>
        <v/>
      </c>
      <c r="H45" s="8">
        <f>IF(Calculator!E42="Dishwasher, stationary single tank door",Calculator!F42,0)</f>
        <v>0</v>
      </c>
      <c r="I45" s="11">
        <f t="shared" si="2"/>
        <v>102200</v>
      </c>
      <c r="J45" s="12">
        <f t="shared" si="3"/>
        <v>0</v>
      </c>
      <c r="L45" s="8" t="str">
        <f>IF(Calculator!G42&gt;0,Calculator!G42,Calculator!H42)</f>
        <v/>
      </c>
      <c r="M45" s="8">
        <f>IF(Calculator!E42="Dishwasher, single tank conveyor",Calculator!F42,0)</f>
        <v>0</v>
      </c>
      <c r="N45" s="11">
        <f t="shared" si="4"/>
        <v>146000</v>
      </c>
      <c r="O45" s="12">
        <f t="shared" si="5"/>
        <v>0</v>
      </c>
      <c r="Q45" s="8" t="str">
        <f>IF(Calculator!G42&gt;0,Calculator!G42,Calculator!H42)</f>
        <v/>
      </c>
      <c r="R45" s="8">
        <f>IF(Calculator!E42="Dishwasher, multi tank conveyor",Calculator!F42,0)</f>
        <v>0</v>
      </c>
      <c r="S45" s="11">
        <f t="shared" si="6"/>
        <v>219000</v>
      </c>
      <c r="T45" s="12">
        <f t="shared" si="7"/>
        <v>0</v>
      </c>
    </row>
    <row r="46" spans="1:20" x14ac:dyDescent="0.25">
      <c r="A46" s="8" t="str">
        <f>Calculator!D43</f>
        <v/>
      </c>
      <c r="B46" s="8" t="str">
        <f>IF(Calculator!G43&gt;0,Calculator!G43,Calculator!H43)</f>
        <v/>
      </c>
      <c r="C46" s="8">
        <f>IF(Calculator!E43="Dishwasher, under counter",Calculator!F43,0)</f>
        <v>0</v>
      </c>
      <c r="D46" s="11">
        <f t="shared" si="0"/>
        <v>27375</v>
      </c>
      <c r="E46" s="12">
        <f t="shared" si="1"/>
        <v>0</v>
      </c>
      <c r="G46" s="8" t="str">
        <f>IF(Calculator!G43&gt;0,Calculator!G43,Calculator!H43)</f>
        <v/>
      </c>
      <c r="H46" s="8">
        <f>IF(Calculator!E43="Dishwasher, stationary single tank door",Calculator!F43,0)</f>
        <v>0</v>
      </c>
      <c r="I46" s="11">
        <f t="shared" si="2"/>
        <v>102200</v>
      </c>
      <c r="J46" s="12">
        <f t="shared" si="3"/>
        <v>0</v>
      </c>
      <c r="L46" s="8" t="str">
        <f>IF(Calculator!G43&gt;0,Calculator!G43,Calculator!H43)</f>
        <v/>
      </c>
      <c r="M46" s="8">
        <f>IF(Calculator!E43="Dishwasher, single tank conveyor",Calculator!F43,0)</f>
        <v>0</v>
      </c>
      <c r="N46" s="11">
        <f t="shared" si="4"/>
        <v>146000</v>
      </c>
      <c r="O46" s="12">
        <f t="shared" si="5"/>
        <v>0</v>
      </c>
      <c r="Q46" s="8" t="str">
        <f>IF(Calculator!G43&gt;0,Calculator!G43,Calculator!H43)</f>
        <v/>
      </c>
      <c r="R46" s="8">
        <f>IF(Calculator!E43="Dishwasher, multi tank conveyor",Calculator!F43,0)</f>
        <v>0</v>
      </c>
      <c r="S46" s="11">
        <f t="shared" si="6"/>
        <v>219000</v>
      </c>
      <c r="T46" s="12">
        <f t="shared" si="7"/>
        <v>0</v>
      </c>
    </row>
    <row r="47" spans="1:20" x14ac:dyDescent="0.25">
      <c r="A47" s="8" t="str">
        <f>Calculator!D44</f>
        <v/>
      </c>
      <c r="B47" s="8" t="str">
        <f>IF(Calculator!G44&gt;0,Calculator!G44,Calculator!H44)</f>
        <v/>
      </c>
      <c r="C47" s="8">
        <f>IF(Calculator!E44="Dishwasher, under counter",Calculator!F44,0)</f>
        <v>0</v>
      </c>
      <c r="D47" s="11">
        <f t="shared" si="0"/>
        <v>27375</v>
      </c>
      <c r="E47" s="12">
        <f t="shared" si="1"/>
        <v>0</v>
      </c>
      <c r="G47" s="8" t="str">
        <f>IF(Calculator!G44&gt;0,Calculator!G44,Calculator!H44)</f>
        <v/>
      </c>
      <c r="H47" s="8">
        <f>IF(Calculator!E44="Dishwasher, stationary single tank door",Calculator!F44,0)</f>
        <v>0</v>
      </c>
      <c r="I47" s="11">
        <f t="shared" si="2"/>
        <v>102200</v>
      </c>
      <c r="J47" s="12">
        <f t="shared" si="3"/>
        <v>0</v>
      </c>
      <c r="L47" s="8" t="str">
        <f>IF(Calculator!G44&gt;0,Calculator!G44,Calculator!H44)</f>
        <v/>
      </c>
      <c r="M47" s="8">
        <f>IF(Calculator!E44="Dishwasher, single tank conveyor",Calculator!F44,0)</f>
        <v>0</v>
      </c>
      <c r="N47" s="11">
        <f t="shared" si="4"/>
        <v>146000</v>
      </c>
      <c r="O47" s="12">
        <f t="shared" si="5"/>
        <v>0</v>
      </c>
      <c r="Q47" s="8" t="str">
        <f>IF(Calculator!G44&gt;0,Calculator!G44,Calculator!H44)</f>
        <v/>
      </c>
      <c r="R47" s="8">
        <f>IF(Calculator!E44="Dishwasher, multi tank conveyor",Calculator!F44,0)</f>
        <v>0</v>
      </c>
      <c r="S47" s="11">
        <f t="shared" si="6"/>
        <v>219000</v>
      </c>
      <c r="T47" s="12">
        <f t="shared" si="7"/>
        <v>0</v>
      </c>
    </row>
    <row r="48" spans="1:20" x14ac:dyDescent="0.25">
      <c r="A48" s="8" t="str">
        <f>Calculator!D45</f>
        <v/>
      </c>
      <c r="B48" s="8" t="str">
        <f>IF(Calculator!G45&gt;0,Calculator!G45,Calculator!H45)</f>
        <v/>
      </c>
      <c r="C48" s="8">
        <f>IF(Calculator!E45="Dishwasher, under counter",Calculator!F45,0)</f>
        <v>0</v>
      </c>
      <c r="D48" s="11">
        <f t="shared" si="0"/>
        <v>27375</v>
      </c>
      <c r="E48" s="12">
        <f t="shared" si="1"/>
        <v>0</v>
      </c>
      <c r="G48" s="8" t="str">
        <f>IF(Calculator!G45&gt;0,Calculator!G45,Calculator!H45)</f>
        <v/>
      </c>
      <c r="H48" s="8">
        <f>IF(Calculator!E45="Dishwasher, stationary single tank door",Calculator!F45,0)</f>
        <v>0</v>
      </c>
      <c r="I48" s="11">
        <f t="shared" si="2"/>
        <v>102200</v>
      </c>
      <c r="J48" s="12">
        <f t="shared" si="3"/>
        <v>0</v>
      </c>
      <c r="L48" s="8" t="str">
        <f>IF(Calculator!G45&gt;0,Calculator!G45,Calculator!H45)</f>
        <v/>
      </c>
      <c r="M48" s="8">
        <f>IF(Calculator!E45="Dishwasher, single tank conveyor",Calculator!F45,0)</f>
        <v>0</v>
      </c>
      <c r="N48" s="11">
        <f t="shared" si="4"/>
        <v>146000</v>
      </c>
      <c r="O48" s="12">
        <f t="shared" si="5"/>
        <v>0</v>
      </c>
      <c r="Q48" s="8" t="str">
        <f>IF(Calculator!G45&gt;0,Calculator!G45,Calculator!H45)</f>
        <v/>
      </c>
      <c r="R48" s="8">
        <f>IF(Calculator!E45="Dishwasher, multi tank conveyor",Calculator!F45,0)</f>
        <v>0</v>
      </c>
      <c r="S48" s="11">
        <f t="shared" si="6"/>
        <v>219000</v>
      </c>
      <c r="T48" s="12">
        <f t="shared" si="7"/>
        <v>0</v>
      </c>
    </row>
    <row r="49" spans="1:20" x14ac:dyDescent="0.25">
      <c r="A49" s="8" t="str">
        <f>Calculator!D46</f>
        <v/>
      </c>
      <c r="B49" s="8" t="str">
        <f>IF(Calculator!G46&gt;0,Calculator!G46,Calculator!H46)</f>
        <v/>
      </c>
      <c r="C49" s="8">
        <f>IF(Calculator!E46="Dishwasher, under counter",Calculator!F46,0)</f>
        <v>0</v>
      </c>
      <c r="D49" s="11">
        <f t="shared" si="0"/>
        <v>27375</v>
      </c>
      <c r="E49" s="12">
        <f t="shared" si="1"/>
        <v>0</v>
      </c>
      <c r="G49" s="8" t="str">
        <f>IF(Calculator!G46&gt;0,Calculator!G46,Calculator!H46)</f>
        <v/>
      </c>
      <c r="H49" s="8">
        <f>IF(Calculator!E46="Dishwasher, stationary single tank door",Calculator!F46,0)</f>
        <v>0</v>
      </c>
      <c r="I49" s="11">
        <f t="shared" si="2"/>
        <v>102200</v>
      </c>
      <c r="J49" s="12">
        <f t="shared" si="3"/>
        <v>0</v>
      </c>
      <c r="L49" s="8" t="str">
        <f>IF(Calculator!G46&gt;0,Calculator!G46,Calculator!H46)</f>
        <v/>
      </c>
      <c r="M49" s="8">
        <f>IF(Calculator!E46="Dishwasher, single tank conveyor",Calculator!F46,0)</f>
        <v>0</v>
      </c>
      <c r="N49" s="11">
        <f t="shared" si="4"/>
        <v>146000</v>
      </c>
      <c r="O49" s="12">
        <f t="shared" si="5"/>
        <v>0</v>
      </c>
      <c r="Q49" s="8" t="str">
        <f>IF(Calculator!G46&gt;0,Calculator!G46,Calculator!H46)</f>
        <v/>
      </c>
      <c r="R49" s="8">
        <f>IF(Calculator!E46="Dishwasher, multi tank conveyor",Calculator!F46,0)</f>
        <v>0</v>
      </c>
      <c r="S49" s="11">
        <f t="shared" si="6"/>
        <v>219000</v>
      </c>
      <c r="T49" s="12">
        <f t="shared" si="7"/>
        <v>0</v>
      </c>
    </row>
    <row r="50" spans="1:20" x14ac:dyDescent="0.25">
      <c r="A50" s="8" t="str">
        <f>Calculator!D47</f>
        <v/>
      </c>
      <c r="B50" s="8" t="str">
        <f>IF(Calculator!G47&gt;0,Calculator!G47,Calculator!H47)</f>
        <v/>
      </c>
      <c r="C50" s="8">
        <f>IF(Calculator!E47="Dishwasher, under counter",Calculator!F47,0)</f>
        <v>0</v>
      </c>
      <c r="D50" s="11">
        <f t="shared" si="0"/>
        <v>27375</v>
      </c>
      <c r="E50" s="12">
        <f t="shared" si="1"/>
        <v>0</v>
      </c>
      <c r="G50" s="8" t="str">
        <f>IF(Calculator!G47&gt;0,Calculator!G47,Calculator!H47)</f>
        <v/>
      </c>
      <c r="H50" s="8">
        <f>IF(Calculator!E47="Dishwasher, stationary single tank door",Calculator!F47,0)</f>
        <v>0</v>
      </c>
      <c r="I50" s="11">
        <f t="shared" si="2"/>
        <v>102200</v>
      </c>
      <c r="J50" s="12">
        <f t="shared" si="3"/>
        <v>0</v>
      </c>
      <c r="L50" s="8" t="str">
        <f>IF(Calculator!G47&gt;0,Calculator!G47,Calculator!H47)</f>
        <v/>
      </c>
      <c r="M50" s="8">
        <f>IF(Calculator!E47="Dishwasher, single tank conveyor",Calculator!F47,0)</f>
        <v>0</v>
      </c>
      <c r="N50" s="11">
        <f t="shared" si="4"/>
        <v>146000</v>
      </c>
      <c r="O50" s="12">
        <f t="shared" si="5"/>
        <v>0</v>
      </c>
      <c r="Q50" s="8" t="str">
        <f>IF(Calculator!G47&gt;0,Calculator!G47,Calculator!H47)</f>
        <v/>
      </c>
      <c r="R50" s="8">
        <f>IF(Calculator!E47="Dishwasher, multi tank conveyor",Calculator!F47,0)</f>
        <v>0</v>
      </c>
      <c r="S50" s="11">
        <f t="shared" si="6"/>
        <v>219000</v>
      </c>
      <c r="T50" s="12">
        <f t="shared" si="7"/>
        <v>0</v>
      </c>
    </row>
    <row r="51" spans="1:20" x14ac:dyDescent="0.25">
      <c r="A51" s="8" t="str">
        <f>Calculator!D48</f>
        <v/>
      </c>
      <c r="B51" s="8" t="str">
        <f>IF(Calculator!G48&gt;0,Calculator!G48,Calculator!H48)</f>
        <v/>
      </c>
      <c r="C51" s="8">
        <f>IF(Calculator!E48="Dishwasher, under counter",Calculator!F48,0)</f>
        <v>0</v>
      </c>
      <c r="D51" s="11">
        <f t="shared" si="0"/>
        <v>27375</v>
      </c>
      <c r="E51" s="12">
        <f t="shared" si="1"/>
        <v>0</v>
      </c>
      <c r="G51" s="8" t="str">
        <f>IF(Calculator!G48&gt;0,Calculator!G48,Calculator!H48)</f>
        <v/>
      </c>
      <c r="H51" s="8">
        <f>IF(Calculator!E48="Dishwasher, stationary single tank door",Calculator!F48,0)</f>
        <v>0</v>
      </c>
      <c r="I51" s="11">
        <f t="shared" si="2"/>
        <v>102200</v>
      </c>
      <c r="J51" s="12">
        <f t="shared" si="3"/>
        <v>0</v>
      </c>
      <c r="L51" s="8" t="str">
        <f>IF(Calculator!G48&gt;0,Calculator!G48,Calculator!H48)</f>
        <v/>
      </c>
      <c r="M51" s="8">
        <f>IF(Calculator!E48="Dishwasher, single tank conveyor",Calculator!F48,0)</f>
        <v>0</v>
      </c>
      <c r="N51" s="11">
        <f t="shared" si="4"/>
        <v>146000</v>
      </c>
      <c r="O51" s="12">
        <f t="shared" si="5"/>
        <v>0</v>
      </c>
      <c r="Q51" s="8" t="str">
        <f>IF(Calculator!G48&gt;0,Calculator!G48,Calculator!H48)</f>
        <v/>
      </c>
      <c r="R51" s="8">
        <f>IF(Calculator!E48="Dishwasher, multi tank conveyor",Calculator!F48,0)</f>
        <v>0</v>
      </c>
      <c r="S51" s="11">
        <f t="shared" si="6"/>
        <v>219000</v>
      </c>
      <c r="T51" s="12">
        <f t="shared" si="7"/>
        <v>0</v>
      </c>
    </row>
    <row r="52" spans="1:20" x14ac:dyDescent="0.25">
      <c r="A52" s="8" t="str">
        <f>Calculator!D49</f>
        <v/>
      </c>
      <c r="B52" s="8" t="str">
        <f>IF(Calculator!G49&gt;0,Calculator!G49,Calculator!H49)</f>
        <v/>
      </c>
      <c r="C52" s="8">
        <f>IF(Calculator!E49="Dishwasher, under counter",Calculator!F49,0)</f>
        <v>0</v>
      </c>
      <c r="D52" s="11">
        <f t="shared" si="0"/>
        <v>27375</v>
      </c>
      <c r="E52" s="12">
        <f t="shared" si="1"/>
        <v>0</v>
      </c>
      <c r="G52" s="8" t="str">
        <f>IF(Calculator!G49&gt;0,Calculator!G49,Calculator!H49)</f>
        <v/>
      </c>
      <c r="H52" s="8">
        <f>IF(Calculator!E49="Dishwasher, stationary single tank door",Calculator!F49,0)</f>
        <v>0</v>
      </c>
      <c r="I52" s="11">
        <f t="shared" si="2"/>
        <v>102200</v>
      </c>
      <c r="J52" s="12">
        <f t="shared" si="3"/>
        <v>0</v>
      </c>
      <c r="L52" s="8" t="str">
        <f>IF(Calculator!G49&gt;0,Calculator!G49,Calculator!H49)</f>
        <v/>
      </c>
      <c r="M52" s="8">
        <f>IF(Calculator!E49="Dishwasher, single tank conveyor",Calculator!F49,0)</f>
        <v>0</v>
      </c>
      <c r="N52" s="11">
        <f t="shared" si="4"/>
        <v>146000</v>
      </c>
      <c r="O52" s="12">
        <f t="shared" si="5"/>
        <v>0</v>
      </c>
      <c r="Q52" s="8" t="str">
        <f>IF(Calculator!G49&gt;0,Calculator!G49,Calculator!H49)</f>
        <v/>
      </c>
      <c r="R52" s="8">
        <f>IF(Calculator!E49="Dishwasher, multi tank conveyor",Calculator!F49,0)</f>
        <v>0</v>
      </c>
      <c r="S52" s="11">
        <f t="shared" si="6"/>
        <v>219000</v>
      </c>
      <c r="T52" s="12">
        <f t="shared" si="7"/>
        <v>0</v>
      </c>
    </row>
    <row r="53" spans="1:20" x14ac:dyDescent="0.25">
      <c r="A53" s="8" t="str">
        <f>Calculator!D50</f>
        <v/>
      </c>
      <c r="B53" s="8" t="str">
        <f>IF(Calculator!G50&gt;0,Calculator!G50,Calculator!H50)</f>
        <v/>
      </c>
      <c r="C53" s="8">
        <f>IF(Calculator!E50="Dishwasher, under counter",Calculator!F50,0)</f>
        <v>0</v>
      </c>
      <c r="D53" s="11">
        <f t="shared" si="0"/>
        <v>27375</v>
      </c>
      <c r="E53" s="12">
        <f t="shared" si="1"/>
        <v>0</v>
      </c>
      <c r="G53" s="8" t="str">
        <f>IF(Calculator!G50&gt;0,Calculator!G50,Calculator!H50)</f>
        <v/>
      </c>
      <c r="H53" s="8">
        <f>IF(Calculator!E50="Dishwasher, stationary single tank door",Calculator!F50,0)</f>
        <v>0</v>
      </c>
      <c r="I53" s="11">
        <f t="shared" si="2"/>
        <v>102200</v>
      </c>
      <c r="J53" s="12">
        <f t="shared" si="3"/>
        <v>0</v>
      </c>
      <c r="L53" s="8" t="str">
        <f>IF(Calculator!G50&gt;0,Calculator!G50,Calculator!H50)</f>
        <v/>
      </c>
      <c r="M53" s="8">
        <f>IF(Calculator!E50="Dishwasher, single tank conveyor",Calculator!F50,0)</f>
        <v>0</v>
      </c>
      <c r="N53" s="11">
        <f t="shared" si="4"/>
        <v>146000</v>
      </c>
      <c r="O53" s="12">
        <f t="shared" si="5"/>
        <v>0</v>
      </c>
      <c r="Q53" s="8" t="str">
        <f>IF(Calculator!G50&gt;0,Calculator!G50,Calculator!H50)</f>
        <v/>
      </c>
      <c r="R53" s="8">
        <f>IF(Calculator!E50="Dishwasher, multi tank conveyor",Calculator!F50,0)</f>
        <v>0</v>
      </c>
      <c r="S53" s="11">
        <f t="shared" si="6"/>
        <v>219000</v>
      </c>
      <c r="T53" s="12">
        <f t="shared" si="7"/>
        <v>0</v>
      </c>
    </row>
    <row r="54" spans="1:20" x14ac:dyDescent="0.25">
      <c r="A54" s="8" t="str">
        <f>Calculator!D51</f>
        <v/>
      </c>
      <c r="B54" s="8" t="str">
        <f>IF(Calculator!G51&gt;0,Calculator!G51,Calculator!H51)</f>
        <v/>
      </c>
      <c r="C54" s="8">
        <f>IF(Calculator!E51="Dishwasher, under counter",Calculator!F51,0)</f>
        <v>0</v>
      </c>
      <c r="D54" s="11">
        <f t="shared" si="0"/>
        <v>27375</v>
      </c>
      <c r="E54" s="12">
        <f t="shared" si="1"/>
        <v>0</v>
      </c>
      <c r="G54" s="8" t="str">
        <f>IF(Calculator!G51&gt;0,Calculator!G51,Calculator!H51)</f>
        <v/>
      </c>
      <c r="H54" s="8">
        <f>IF(Calculator!E51="Dishwasher, stationary single tank door",Calculator!F51,0)</f>
        <v>0</v>
      </c>
      <c r="I54" s="11">
        <f t="shared" si="2"/>
        <v>102200</v>
      </c>
      <c r="J54" s="12">
        <f t="shared" si="3"/>
        <v>0</v>
      </c>
      <c r="L54" s="8" t="str">
        <f>IF(Calculator!G51&gt;0,Calculator!G51,Calculator!H51)</f>
        <v/>
      </c>
      <c r="M54" s="8">
        <f>IF(Calculator!E51="Dishwasher, single tank conveyor",Calculator!F51,0)</f>
        <v>0</v>
      </c>
      <c r="N54" s="11">
        <f t="shared" si="4"/>
        <v>146000</v>
      </c>
      <c r="O54" s="12">
        <f t="shared" si="5"/>
        <v>0</v>
      </c>
      <c r="Q54" s="8" t="str">
        <f>IF(Calculator!G51&gt;0,Calculator!G51,Calculator!H51)</f>
        <v/>
      </c>
      <c r="R54" s="8">
        <f>IF(Calculator!E51="Dishwasher, multi tank conveyor",Calculator!F51,0)</f>
        <v>0</v>
      </c>
      <c r="S54" s="11">
        <f t="shared" si="6"/>
        <v>219000</v>
      </c>
      <c r="T54" s="12">
        <f t="shared" si="7"/>
        <v>0</v>
      </c>
    </row>
    <row r="55" spans="1:20" x14ac:dyDescent="0.25">
      <c r="A55" s="8" t="str">
        <f>Calculator!D52</f>
        <v/>
      </c>
      <c r="B55" s="8" t="str">
        <f>IF(Calculator!G52&gt;0,Calculator!G52,Calculator!H52)</f>
        <v/>
      </c>
      <c r="C55" s="8">
        <f>IF(Calculator!E52="Dishwasher, under counter",Calculator!F52,0)</f>
        <v>0</v>
      </c>
      <c r="D55" s="11">
        <f t="shared" si="0"/>
        <v>27375</v>
      </c>
      <c r="E55" s="12">
        <f t="shared" si="1"/>
        <v>0</v>
      </c>
      <c r="G55" s="8" t="str">
        <f>IF(Calculator!G52&gt;0,Calculator!G52,Calculator!H52)</f>
        <v/>
      </c>
      <c r="H55" s="8">
        <f>IF(Calculator!E52="Dishwasher, stationary single tank door",Calculator!F52,0)</f>
        <v>0</v>
      </c>
      <c r="I55" s="11">
        <f t="shared" si="2"/>
        <v>102200</v>
      </c>
      <c r="J55" s="12">
        <f t="shared" si="3"/>
        <v>0</v>
      </c>
      <c r="L55" s="8" t="str">
        <f>IF(Calculator!G52&gt;0,Calculator!G52,Calculator!H52)</f>
        <v/>
      </c>
      <c r="M55" s="8">
        <f>IF(Calculator!E52="Dishwasher, single tank conveyor",Calculator!F52,0)</f>
        <v>0</v>
      </c>
      <c r="N55" s="11">
        <f t="shared" si="4"/>
        <v>146000</v>
      </c>
      <c r="O55" s="12">
        <f t="shared" si="5"/>
        <v>0</v>
      </c>
      <c r="Q55" s="8" t="str">
        <f>IF(Calculator!G52&gt;0,Calculator!G52,Calculator!H52)</f>
        <v/>
      </c>
      <c r="R55" s="8">
        <f>IF(Calculator!E52="Dishwasher, multi tank conveyor",Calculator!F52,0)</f>
        <v>0</v>
      </c>
      <c r="S55" s="11">
        <f t="shared" si="6"/>
        <v>219000</v>
      </c>
      <c r="T55" s="12">
        <f t="shared" si="7"/>
        <v>0</v>
      </c>
    </row>
    <row r="56" spans="1:20" x14ac:dyDescent="0.25">
      <c r="A56" s="8" t="str">
        <f>Calculator!D53</f>
        <v/>
      </c>
      <c r="B56" s="8" t="str">
        <f>IF(Calculator!G53&gt;0,Calculator!G53,Calculator!H53)</f>
        <v/>
      </c>
      <c r="C56" s="8">
        <f>IF(Calculator!E53="Dishwasher, under counter",Calculator!F53,0)</f>
        <v>0</v>
      </c>
      <c r="D56" s="11">
        <f t="shared" si="0"/>
        <v>27375</v>
      </c>
      <c r="E56" s="12">
        <f t="shared" si="1"/>
        <v>0</v>
      </c>
      <c r="G56" s="8" t="str">
        <f>IF(Calculator!G53&gt;0,Calculator!G53,Calculator!H53)</f>
        <v/>
      </c>
      <c r="H56" s="8">
        <f>IF(Calculator!E53="Dishwasher, stationary single tank door",Calculator!F53,0)</f>
        <v>0</v>
      </c>
      <c r="I56" s="11">
        <f t="shared" si="2"/>
        <v>102200</v>
      </c>
      <c r="J56" s="12">
        <f t="shared" si="3"/>
        <v>0</v>
      </c>
      <c r="L56" s="8" t="str">
        <f>IF(Calculator!G53&gt;0,Calculator!G53,Calculator!H53)</f>
        <v/>
      </c>
      <c r="M56" s="8">
        <f>IF(Calculator!E53="Dishwasher, single tank conveyor",Calculator!F53,0)</f>
        <v>0</v>
      </c>
      <c r="N56" s="11">
        <f t="shared" si="4"/>
        <v>146000</v>
      </c>
      <c r="O56" s="12">
        <f t="shared" si="5"/>
        <v>0</v>
      </c>
      <c r="Q56" s="8" t="str">
        <f>IF(Calculator!G53&gt;0,Calculator!G53,Calculator!H53)</f>
        <v/>
      </c>
      <c r="R56" s="8">
        <f>IF(Calculator!E53="Dishwasher, multi tank conveyor",Calculator!F53,0)</f>
        <v>0</v>
      </c>
      <c r="S56" s="11">
        <f t="shared" si="6"/>
        <v>219000</v>
      </c>
      <c r="T56" s="12">
        <f t="shared" si="7"/>
        <v>0</v>
      </c>
    </row>
    <row r="57" spans="1:20" x14ac:dyDescent="0.25">
      <c r="A57" s="8" t="str">
        <f>Calculator!D54</f>
        <v/>
      </c>
      <c r="B57" s="8" t="str">
        <f>IF(Calculator!G54&gt;0,Calculator!G54,Calculator!H54)</f>
        <v/>
      </c>
      <c r="C57" s="8">
        <f>IF(Calculator!E54="Dishwasher, under counter",Calculator!F54,0)</f>
        <v>0</v>
      </c>
      <c r="D57" s="11">
        <f t="shared" si="0"/>
        <v>27375</v>
      </c>
      <c r="E57" s="12">
        <f t="shared" si="1"/>
        <v>0</v>
      </c>
      <c r="G57" s="8" t="str">
        <f>IF(Calculator!G54&gt;0,Calculator!G54,Calculator!H54)</f>
        <v/>
      </c>
      <c r="H57" s="8">
        <f>IF(Calculator!E54="Dishwasher, stationary single tank door",Calculator!F54,0)</f>
        <v>0</v>
      </c>
      <c r="I57" s="11">
        <f t="shared" si="2"/>
        <v>102200</v>
      </c>
      <c r="J57" s="12">
        <f t="shared" si="3"/>
        <v>0</v>
      </c>
      <c r="L57" s="8" t="str">
        <f>IF(Calculator!G54&gt;0,Calculator!G54,Calculator!H54)</f>
        <v/>
      </c>
      <c r="M57" s="8">
        <f>IF(Calculator!E54="Dishwasher, single tank conveyor",Calculator!F54,0)</f>
        <v>0</v>
      </c>
      <c r="N57" s="11">
        <f t="shared" si="4"/>
        <v>146000</v>
      </c>
      <c r="O57" s="12">
        <f t="shared" si="5"/>
        <v>0</v>
      </c>
      <c r="Q57" s="8" t="str">
        <f>IF(Calculator!G54&gt;0,Calculator!G54,Calculator!H54)</f>
        <v/>
      </c>
      <c r="R57" s="8">
        <f>IF(Calculator!E54="Dishwasher, multi tank conveyor",Calculator!F54,0)</f>
        <v>0</v>
      </c>
      <c r="S57" s="11">
        <f t="shared" si="6"/>
        <v>219000</v>
      </c>
      <c r="T57" s="12">
        <f t="shared" si="7"/>
        <v>0</v>
      </c>
    </row>
    <row r="58" spans="1:20" x14ac:dyDescent="0.25">
      <c r="A58" s="8" t="str">
        <f>Calculator!D55</f>
        <v/>
      </c>
      <c r="B58" s="8" t="str">
        <f>IF(Calculator!G55&gt;0,Calculator!G55,Calculator!H55)</f>
        <v/>
      </c>
      <c r="C58" s="8">
        <f>IF(Calculator!E55="Dishwasher, under counter",Calculator!F55,0)</f>
        <v>0</v>
      </c>
      <c r="D58" s="11">
        <f t="shared" si="0"/>
        <v>27375</v>
      </c>
      <c r="E58" s="12">
        <f t="shared" si="1"/>
        <v>0</v>
      </c>
      <c r="G58" s="8" t="str">
        <f>IF(Calculator!G55&gt;0,Calculator!G55,Calculator!H55)</f>
        <v/>
      </c>
      <c r="H58" s="8">
        <f>IF(Calculator!E55="Dishwasher, stationary single tank door",Calculator!F55,0)</f>
        <v>0</v>
      </c>
      <c r="I58" s="11">
        <f t="shared" si="2"/>
        <v>102200</v>
      </c>
      <c r="J58" s="12">
        <f t="shared" si="3"/>
        <v>0</v>
      </c>
      <c r="L58" s="8" t="str">
        <f>IF(Calculator!G55&gt;0,Calculator!G55,Calculator!H55)</f>
        <v/>
      </c>
      <c r="M58" s="8">
        <f>IF(Calculator!E55="Dishwasher, single tank conveyor",Calculator!F55,0)</f>
        <v>0</v>
      </c>
      <c r="N58" s="11">
        <f t="shared" si="4"/>
        <v>146000</v>
      </c>
      <c r="O58" s="12">
        <f t="shared" si="5"/>
        <v>0</v>
      </c>
      <c r="Q58" s="8" t="str">
        <f>IF(Calculator!G55&gt;0,Calculator!G55,Calculator!H55)</f>
        <v/>
      </c>
      <c r="R58" s="8">
        <f>IF(Calculator!E55="Dishwasher, multi tank conveyor",Calculator!F55,0)</f>
        <v>0</v>
      </c>
      <c r="S58" s="11">
        <f t="shared" si="6"/>
        <v>219000</v>
      </c>
      <c r="T58" s="12">
        <f t="shared" si="7"/>
        <v>0</v>
      </c>
    </row>
    <row r="59" spans="1:20" x14ac:dyDescent="0.25">
      <c r="A59" s="8" t="str">
        <f>Calculator!D56</f>
        <v/>
      </c>
      <c r="B59" s="8" t="str">
        <f>IF(Calculator!G56&gt;0,Calculator!G56,Calculator!H56)</f>
        <v/>
      </c>
      <c r="C59" s="8">
        <f>IF(Calculator!E56="Dishwasher, under counter",Calculator!F56,0)</f>
        <v>0</v>
      </c>
      <c r="D59" s="11">
        <f t="shared" si="0"/>
        <v>27375</v>
      </c>
      <c r="E59" s="12">
        <f t="shared" si="1"/>
        <v>0</v>
      </c>
      <c r="G59" s="8" t="str">
        <f>IF(Calculator!G56&gt;0,Calculator!G56,Calculator!H56)</f>
        <v/>
      </c>
      <c r="H59" s="8">
        <f>IF(Calculator!E56="Dishwasher, stationary single tank door",Calculator!F56,0)</f>
        <v>0</v>
      </c>
      <c r="I59" s="11">
        <f t="shared" si="2"/>
        <v>102200</v>
      </c>
      <c r="J59" s="12">
        <f t="shared" si="3"/>
        <v>0</v>
      </c>
      <c r="L59" s="8" t="str">
        <f>IF(Calculator!G56&gt;0,Calculator!G56,Calculator!H56)</f>
        <v/>
      </c>
      <c r="M59" s="8">
        <f>IF(Calculator!E56="Dishwasher, single tank conveyor",Calculator!F56,0)</f>
        <v>0</v>
      </c>
      <c r="N59" s="11">
        <f t="shared" si="4"/>
        <v>146000</v>
      </c>
      <c r="O59" s="12">
        <f t="shared" si="5"/>
        <v>0</v>
      </c>
      <c r="Q59" s="8" t="str">
        <f>IF(Calculator!G56&gt;0,Calculator!G56,Calculator!H56)</f>
        <v/>
      </c>
      <c r="R59" s="8">
        <f>IF(Calculator!E56="Dishwasher, multi tank conveyor",Calculator!F56,0)</f>
        <v>0</v>
      </c>
      <c r="S59" s="11">
        <f t="shared" si="6"/>
        <v>219000</v>
      </c>
      <c r="T59" s="12">
        <f t="shared" si="7"/>
        <v>0</v>
      </c>
    </row>
    <row r="60" spans="1:20" x14ac:dyDescent="0.25">
      <c r="A60" s="8" t="str">
        <f>Calculator!D57</f>
        <v/>
      </c>
      <c r="B60" s="8" t="str">
        <f>IF(Calculator!G57&gt;0,Calculator!G57,Calculator!H57)</f>
        <v/>
      </c>
      <c r="C60" s="8">
        <f>IF(Calculator!E57="Dishwasher, under counter",Calculator!F57,0)</f>
        <v>0</v>
      </c>
      <c r="D60" s="11">
        <f t="shared" si="0"/>
        <v>27375</v>
      </c>
      <c r="E60" s="12">
        <f t="shared" si="1"/>
        <v>0</v>
      </c>
      <c r="G60" s="8" t="str">
        <f>IF(Calculator!G57&gt;0,Calculator!G57,Calculator!H57)</f>
        <v/>
      </c>
      <c r="H60" s="8">
        <f>IF(Calculator!E57="Dishwasher, stationary single tank door",Calculator!F57,0)</f>
        <v>0</v>
      </c>
      <c r="I60" s="11">
        <f t="shared" si="2"/>
        <v>102200</v>
      </c>
      <c r="J60" s="12">
        <f t="shared" si="3"/>
        <v>0</v>
      </c>
      <c r="L60" s="8" t="str">
        <f>IF(Calculator!G57&gt;0,Calculator!G57,Calculator!H57)</f>
        <v/>
      </c>
      <c r="M60" s="8">
        <f>IF(Calculator!E57="Dishwasher, single tank conveyor",Calculator!F57,0)</f>
        <v>0</v>
      </c>
      <c r="N60" s="11">
        <f t="shared" si="4"/>
        <v>146000</v>
      </c>
      <c r="O60" s="12">
        <f t="shared" si="5"/>
        <v>0</v>
      </c>
      <c r="Q60" s="8" t="str">
        <f>IF(Calculator!G57&gt;0,Calculator!G57,Calculator!H57)</f>
        <v/>
      </c>
      <c r="R60" s="8">
        <f>IF(Calculator!E57="Dishwasher, multi tank conveyor",Calculator!F57,0)</f>
        <v>0</v>
      </c>
      <c r="S60" s="11">
        <f t="shared" si="6"/>
        <v>219000</v>
      </c>
      <c r="T60" s="12">
        <f t="shared" si="7"/>
        <v>0</v>
      </c>
    </row>
    <row r="61" spans="1:20" x14ac:dyDescent="0.25">
      <c r="A61" s="8" t="str">
        <f>Calculator!D58</f>
        <v/>
      </c>
      <c r="B61" s="8" t="str">
        <f>IF(Calculator!G58&gt;0,Calculator!G58,Calculator!H58)</f>
        <v/>
      </c>
      <c r="C61" s="8">
        <f>IF(Calculator!E58="Dishwasher, under counter",Calculator!F58,0)</f>
        <v>0</v>
      </c>
      <c r="D61" s="11">
        <f t="shared" si="0"/>
        <v>27375</v>
      </c>
      <c r="E61" s="12">
        <f t="shared" si="1"/>
        <v>0</v>
      </c>
      <c r="G61" s="8" t="str">
        <f>IF(Calculator!G58&gt;0,Calculator!G58,Calculator!H58)</f>
        <v/>
      </c>
      <c r="H61" s="8">
        <f>IF(Calculator!E58="Dishwasher, stationary single tank door",Calculator!F58,0)</f>
        <v>0</v>
      </c>
      <c r="I61" s="11">
        <f t="shared" si="2"/>
        <v>102200</v>
      </c>
      <c r="J61" s="12">
        <f t="shared" si="3"/>
        <v>0</v>
      </c>
      <c r="L61" s="8" t="str">
        <f>IF(Calculator!G58&gt;0,Calculator!G58,Calculator!H58)</f>
        <v/>
      </c>
      <c r="M61" s="8">
        <f>IF(Calculator!E58="Dishwasher, single tank conveyor",Calculator!F58,0)</f>
        <v>0</v>
      </c>
      <c r="N61" s="11">
        <f t="shared" si="4"/>
        <v>146000</v>
      </c>
      <c r="O61" s="12">
        <f t="shared" si="5"/>
        <v>0</v>
      </c>
      <c r="Q61" s="8" t="str">
        <f>IF(Calculator!G58&gt;0,Calculator!G58,Calculator!H58)</f>
        <v/>
      </c>
      <c r="R61" s="8">
        <f>IF(Calculator!E58="Dishwasher, multi tank conveyor",Calculator!F58,0)</f>
        <v>0</v>
      </c>
      <c r="S61" s="11">
        <f t="shared" si="6"/>
        <v>219000</v>
      </c>
      <c r="T61" s="12">
        <f t="shared" si="7"/>
        <v>0</v>
      </c>
    </row>
    <row r="62" spans="1:20" x14ac:dyDescent="0.25">
      <c r="A62" s="8" t="str">
        <f>Calculator!D59</f>
        <v/>
      </c>
      <c r="B62" s="8" t="str">
        <f>IF(Calculator!G59&gt;0,Calculator!G59,Calculator!H59)</f>
        <v/>
      </c>
      <c r="C62" s="8">
        <f>IF(Calculator!E59="Dishwasher, under counter",Calculator!F59,0)</f>
        <v>0</v>
      </c>
      <c r="D62" s="11">
        <f t="shared" si="0"/>
        <v>27375</v>
      </c>
      <c r="E62" s="12">
        <f t="shared" si="1"/>
        <v>0</v>
      </c>
      <c r="G62" s="8" t="str">
        <f>IF(Calculator!G59&gt;0,Calculator!G59,Calculator!H59)</f>
        <v/>
      </c>
      <c r="H62" s="8">
        <f>IF(Calculator!E59="Dishwasher, stationary single tank door",Calculator!F59,0)</f>
        <v>0</v>
      </c>
      <c r="I62" s="11">
        <f t="shared" si="2"/>
        <v>102200</v>
      </c>
      <c r="J62" s="12">
        <f t="shared" si="3"/>
        <v>0</v>
      </c>
      <c r="L62" s="8" t="str">
        <f>IF(Calculator!G59&gt;0,Calculator!G59,Calculator!H59)</f>
        <v/>
      </c>
      <c r="M62" s="8">
        <f>IF(Calculator!E59="Dishwasher, single tank conveyor",Calculator!F59,0)</f>
        <v>0</v>
      </c>
      <c r="N62" s="11">
        <f t="shared" si="4"/>
        <v>146000</v>
      </c>
      <c r="O62" s="12">
        <f t="shared" si="5"/>
        <v>0</v>
      </c>
      <c r="Q62" s="8" t="str">
        <f>IF(Calculator!G59&gt;0,Calculator!G59,Calculator!H59)</f>
        <v/>
      </c>
      <c r="R62" s="8">
        <f>IF(Calculator!E59="Dishwasher, multi tank conveyor",Calculator!F59,0)</f>
        <v>0</v>
      </c>
      <c r="S62" s="11">
        <f t="shared" si="6"/>
        <v>219000</v>
      </c>
      <c r="T62" s="12">
        <f t="shared" si="7"/>
        <v>0</v>
      </c>
    </row>
    <row r="63" spans="1:20" x14ac:dyDescent="0.25">
      <c r="A63" s="8" t="str">
        <f>Calculator!D60</f>
        <v/>
      </c>
      <c r="B63" s="8" t="str">
        <f>IF(Calculator!G60&gt;0,Calculator!G60,Calculator!H60)</f>
        <v/>
      </c>
      <c r="C63" s="8">
        <f>IF(Calculator!E60="Dishwasher, under counter",Calculator!F60,0)</f>
        <v>0</v>
      </c>
      <c r="D63" s="11">
        <f t="shared" si="0"/>
        <v>27375</v>
      </c>
      <c r="E63" s="12">
        <f t="shared" si="1"/>
        <v>0</v>
      </c>
      <c r="G63" s="8" t="str">
        <f>IF(Calculator!G60&gt;0,Calculator!G60,Calculator!H60)</f>
        <v/>
      </c>
      <c r="H63" s="8">
        <f>IF(Calculator!E60="Dishwasher, stationary single tank door",Calculator!F60,0)</f>
        <v>0</v>
      </c>
      <c r="I63" s="11">
        <f t="shared" si="2"/>
        <v>102200</v>
      </c>
      <c r="J63" s="12">
        <f t="shared" si="3"/>
        <v>0</v>
      </c>
      <c r="L63" s="8" t="str">
        <f>IF(Calculator!G60&gt;0,Calculator!G60,Calculator!H60)</f>
        <v/>
      </c>
      <c r="M63" s="8">
        <f>IF(Calculator!E60="Dishwasher, single tank conveyor",Calculator!F60,0)</f>
        <v>0</v>
      </c>
      <c r="N63" s="11">
        <f t="shared" si="4"/>
        <v>146000</v>
      </c>
      <c r="O63" s="12">
        <f t="shared" si="5"/>
        <v>0</v>
      </c>
      <c r="Q63" s="8" t="str">
        <f>IF(Calculator!G60&gt;0,Calculator!G60,Calculator!H60)</f>
        <v/>
      </c>
      <c r="R63" s="8">
        <f>IF(Calculator!E60="Dishwasher, multi tank conveyor",Calculator!F60,0)</f>
        <v>0</v>
      </c>
      <c r="S63" s="11">
        <f t="shared" si="6"/>
        <v>219000</v>
      </c>
      <c r="T63" s="12">
        <f t="shared" si="7"/>
        <v>0</v>
      </c>
    </row>
    <row r="64" spans="1:20" x14ac:dyDescent="0.25">
      <c r="A64" s="8" t="str">
        <f>Calculator!D61</f>
        <v/>
      </c>
      <c r="B64" s="8" t="str">
        <f>IF(Calculator!G61&gt;0,Calculator!G61,Calculator!H61)</f>
        <v/>
      </c>
      <c r="C64" s="8">
        <f>IF(Calculator!E61="Dishwasher, under counter",Calculator!F61,0)</f>
        <v>0</v>
      </c>
      <c r="D64" s="11">
        <f t="shared" si="0"/>
        <v>27375</v>
      </c>
      <c r="E64" s="12">
        <f t="shared" si="1"/>
        <v>0</v>
      </c>
      <c r="G64" s="8" t="str">
        <f>IF(Calculator!G61&gt;0,Calculator!G61,Calculator!H61)</f>
        <v/>
      </c>
      <c r="H64" s="8">
        <f>IF(Calculator!E61="Dishwasher, stationary single tank door",Calculator!F61,0)</f>
        <v>0</v>
      </c>
      <c r="I64" s="11">
        <f t="shared" si="2"/>
        <v>102200</v>
      </c>
      <c r="J64" s="12">
        <f t="shared" si="3"/>
        <v>0</v>
      </c>
      <c r="L64" s="8" t="str">
        <f>IF(Calculator!G61&gt;0,Calculator!G61,Calculator!H61)</f>
        <v/>
      </c>
      <c r="M64" s="8">
        <f>IF(Calculator!E61="Dishwasher, single tank conveyor",Calculator!F61,0)</f>
        <v>0</v>
      </c>
      <c r="N64" s="11">
        <f t="shared" si="4"/>
        <v>146000</v>
      </c>
      <c r="O64" s="12">
        <f t="shared" si="5"/>
        <v>0</v>
      </c>
      <c r="Q64" s="8" t="str">
        <f>IF(Calculator!G61&gt;0,Calculator!G61,Calculator!H61)</f>
        <v/>
      </c>
      <c r="R64" s="8">
        <f>IF(Calculator!E61="Dishwasher, multi tank conveyor",Calculator!F61,0)</f>
        <v>0</v>
      </c>
      <c r="S64" s="11">
        <f t="shared" si="6"/>
        <v>219000</v>
      </c>
      <c r="T64" s="12">
        <f t="shared" si="7"/>
        <v>0</v>
      </c>
    </row>
    <row r="65" spans="1:20" x14ac:dyDescent="0.25">
      <c r="A65" s="8" t="str">
        <f>Calculator!D62</f>
        <v/>
      </c>
      <c r="B65" s="8" t="str">
        <f>IF(Calculator!G62&gt;0,Calculator!G62,Calculator!H62)</f>
        <v/>
      </c>
      <c r="C65" s="8">
        <f>IF(Calculator!E62="Dishwasher, under counter",Calculator!F62,0)</f>
        <v>0</v>
      </c>
      <c r="D65" s="11">
        <f t="shared" si="0"/>
        <v>27375</v>
      </c>
      <c r="E65" s="12">
        <f t="shared" si="1"/>
        <v>0</v>
      </c>
      <c r="G65" s="8" t="str">
        <f>IF(Calculator!G62&gt;0,Calculator!G62,Calculator!H62)</f>
        <v/>
      </c>
      <c r="H65" s="8">
        <f>IF(Calculator!E62="Dishwasher, stationary single tank door",Calculator!F62,0)</f>
        <v>0</v>
      </c>
      <c r="I65" s="11">
        <f t="shared" si="2"/>
        <v>102200</v>
      </c>
      <c r="J65" s="12">
        <f t="shared" si="3"/>
        <v>0</v>
      </c>
      <c r="L65" s="8" t="str">
        <f>IF(Calculator!G62&gt;0,Calculator!G62,Calculator!H62)</f>
        <v/>
      </c>
      <c r="M65" s="8">
        <f>IF(Calculator!E62="Dishwasher, single tank conveyor",Calculator!F62,0)</f>
        <v>0</v>
      </c>
      <c r="N65" s="11">
        <f t="shared" si="4"/>
        <v>146000</v>
      </c>
      <c r="O65" s="12">
        <f t="shared" si="5"/>
        <v>0</v>
      </c>
      <c r="Q65" s="8" t="str">
        <f>IF(Calculator!G62&gt;0,Calculator!G62,Calculator!H62)</f>
        <v/>
      </c>
      <c r="R65" s="8">
        <f>IF(Calculator!E62="Dishwasher, multi tank conveyor",Calculator!F62,0)</f>
        <v>0</v>
      </c>
      <c r="S65" s="11">
        <f t="shared" si="6"/>
        <v>219000</v>
      </c>
      <c r="T65" s="12">
        <f t="shared" si="7"/>
        <v>0</v>
      </c>
    </row>
    <row r="66" spans="1:20" x14ac:dyDescent="0.25">
      <c r="A66" s="8" t="str">
        <f>Calculator!D63</f>
        <v/>
      </c>
      <c r="B66" s="8" t="str">
        <f>IF(Calculator!G63&gt;0,Calculator!G63,Calculator!H63)</f>
        <v/>
      </c>
      <c r="C66" s="8">
        <f>IF(Calculator!E63="Dishwasher, under counter",Calculator!F63,0)</f>
        <v>0</v>
      </c>
      <c r="D66" s="11">
        <f t="shared" si="0"/>
        <v>27375</v>
      </c>
      <c r="E66" s="12">
        <f t="shared" si="1"/>
        <v>0</v>
      </c>
      <c r="G66" s="8" t="str">
        <f>IF(Calculator!G63&gt;0,Calculator!G63,Calculator!H63)</f>
        <v/>
      </c>
      <c r="H66" s="8">
        <f>IF(Calculator!E63="Dishwasher, stationary single tank door",Calculator!F63,0)</f>
        <v>0</v>
      </c>
      <c r="I66" s="11">
        <f t="shared" si="2"/>
        <v>102200</v>
      </c>
      <c r="J66" s="12">
        <f t="shared" si="3"/>
        <v>0</v>
      </c>
      <c r="L66" s="8" t="str">
        <f>IF(Calculator!G63&gt;0,Calculator!G63,Calculator!H63)</f>
        <v/>
      </c>
      <c r="M66" s="8">
        <f>IF(Calculator!E63="Dishwasher, single tank conveyor",Calculator!F63,0)</f>
        <v>0</v>
      </c>
      <c r="N66" s="11">
        <f t="shared" si="4"/>
        <v>146000</v>
      </c>
      <c r="O66" s="12">
        <f t="shared" si="5"/>
        <v>0</v>
      </c>
      <c r="Q66" s="8" t="str">
        <f>IF(Calculator!G63&gt;0,Calculator!G63,Calculator!H63)</f>
        <v/>
      </c>
      <c r="R66" s="8">
        <f>IF(Calculator!E63="Dishwasher, multi tank conveyor",Calculator!F63,0)</f>
        <v>0</v>
      </c>
      <c r="S66" s="11">
        <f t="shared" si="6"/>
        <v>219000</v>
      </c>
      <c r="T66" s="12">
        <f t="shared" si="7"/>
        <v>0</v>
      </c>
    </row>
    <row r="67" spans="1:20" x14ac:dyDescent="0.25">
      <c r="A67" s="8" t="str">
        <f>Calculator!D64</f>
        <v/>
      </c>
      <c r="B67" s="8" t="str">
        <f>IF(Calculator!G64&gt;0,Calculator!G64,Calculator!H64)</f>
        <v/>
      </c>
      <c r="C67" s="8">
        <f>IF(Calculator!E64="Dishwasher, under counter",Calculator!F64,0)</f>
        <v>0</v>
      </c>
      <c r="D67" s="11">
        <f t="shared" si="0"/>
        <v>27375</v>
      </c>
      <c r="E67" s="12">
        <f t="shared" si="1"/>
        <v>0</v>
      </c>
      <c r="G67" s="8" t="str">
        <f>IF(Calculator!G64&gt;0,Calculator!G64,Calculator!H64)</f>
        <v/>
      </c>
      <c r="H67" s="8">
        <f>IF(Calculator!E64="Dishwasher, stationary single tank door",Calculator!F64,0)</f>
        <v>0</v>
      </c>
      <c r="I67" s="11">
        <f t="shared" si="2"/>
        <v>102200</v>
      </c>
      <c r="J67" s="12">
        <f t="shared" si="3"/>
        <v>0</v>
      </c>
      <c r="L67" s="8" t="str">
        <f>IF(Calculator!G64&gt;0,Calculator!G64,Calculator!H64)</f>
        <v/>
      </c>
      <c r="M67" s="8">
        <f>IF(Calculator!E64="Dishwasher, single tank conveyor",Calculator!F64,0)</f>
        <v>0</v>
      </c>
      <c r="N67" s="11">
        <f t="shared" si="4"/>
        <v>146000</v>
      </c>
      <c r="O67" s="12">
        <f t="shared" si="5"/>
        <v>0</v>
      </c>
      <c r="Q67" s="8" t="str">
        <f>IF(Calculator!G64&gt;0,Calculator!G64,Calculator!H64)</f>
        <v/>
      </c>
      <c r="R67" s="8">
        <f>IF(Calculator!E64="Dishwasher, multi tank conveyor",Calculator!F64,0)</f>
        <v>0</v>
      </c>
      <c r="S67" s="11">
        <f t="shared" si="6"/>
        <v>219000</v>
      </c>
      <c r="T67" s="12">
        <f t="shared" si="7"/>
        <v>0</v>
      </c>
    </row>
    <row r="68" spans="1:20" x14ac:dyDescent="0.25">
      <c r="A68" s="8" t="str">
        <f>Calculator!D65</f>
        <v/>
      </c>
      <c r="B68" s="8" t="str">
        <f>IF(Calculator!G65&gt;0,Calculator!G65,Calculator!H65)</f>
        <v/>
      </c>
      <c r="C68" s="8">
        <f>IF(Calculator!E65="Dishwasher, under counter",Calculator!F65,0)</f>
        <v>0</v>
      </c>
      <c r="D68" s="11">
        <f t="shared" si="0"/>
        <v>27375</v>
      </c>
      <c r="E68" s="12">
        <f t="shared" si="1"/>
        <v>0</v>
      </c>
      <c r="G68" s="8" t="str">
        <f>IF(Calculator!G65&gt;0,Calculator!G65,Calculator!H65)</f>
        <v/>
      </c>
      <c r="H68" s="8">
        <f>IF(Calculator!E65="Dishwasher, stationary single tank door",Calculator!F65,0)</f>
        <v>0</v>
      </c>
      <c r="I68" s="11">
        <f t="shared" si="2"/>
        <v>102200</v>
      </c>
      <c r="J68" s="12">
        <f t="shared" si="3"/>
        <v>0</v>
      </c>
      <c r="L68" s="8" t="str">
        <f>IF(Calculator!G65&gt;0,Calculator!G65,Calculator!H65)</f>
        <v/>
      </c>
      <c r="M68" s="8">
        <f>IF(Calculator!E65="Dishwasher, single tank conveyor",Calculator!F65,0)</f>
        <v>0</v>
      </c>
      <c r="N68" s="11">
        <f t="shared" si="4"/>
        <v>146000</v>
      </c>
      <c r="O68" s="12">
        <f t="shared" si="5"/>
        <v>0</v>
      </c>
      <c r="Q68" s="8" t="str">
        <f>IF(Calculator!G65&gt;0,Calculator!G65,Calculator!H65)</f>
        <v/>
      </c>
      <c r="R68" s="8">
        <f>IF(Calculator!E65="Dishwasher, multi tank conveyor",Calculator!F65,0)</f>
        <v>0</v>
      </c>
      <c r="S68" s="11">
        <f t="shared" si="6"/>
        <v>219000</v>
      </c>
      <c r="T68" s="12">
        <f t="shared" si="7"/>
        <v>0</v>
      </c>
    </row>
    <row r="69" spans="1:20" x14ac:dyDescent="0.25">
      <c r="A69" s="8" t="str">
        <f>Calculator!D66</f>
        <v/>
      </c>
      <c r="B69" s="8" t="str">
        <f>IF(Calculator!G66&gt;0,Calculator!G66,Calculator!H66)</f>
        <v/>
      </c>
      <c r="C69" s="8">
        <f>IF(Calculator!E66="Dishwasher, under counter",Calculator!F66,0)</f>
        <v>0</v>
      </c>
      <c r="D69" s="11">
        <f t="shared" si="0"/>
        <v>27375</v>
      </c>
      <c r="E69" s="12">
        <f t="shared" si="1"/>
        <v>0</v>
      </c>
      <c r="G69" s="8" t="str">
        <f>IF(Calculator!G66&gt;0,Calculator!G66,Calculator!H66)</f>
        <v/>
      </c>
      <c r="H69" s="8">
        <f>IF(Calculator!E66="Dishwasher, stationary single tank door",Calculator!F66,0)</f>
        <v>0</v>
      </c>
      <c r="I69" s="11">
        <f t="shared" si="2"/>
        <v>102200</v>
      </c>
      <c r="J69" s="12">
        <f t="shared" si="3"/>
        <v>0</v>
      </c>
      <c r="L69" s="8" t="str">
        <f>IF(Calculator!G66&gt;0,Calculator!G66,Calculator!H66)</f>
        <v/>
      </c>
      <c r="M69" s="8">
        <f>IF(Calculator!E66="Dishwasher, single tank conveyor",Calculator!F66,0)</f>
        <v>0</v>
      </c>
      <c r="N69" s="11">
        <f t="shared" si="4"/>
        <v>146000</v>
      </c>
      <c r="O69" s="12">
        <f t="shared" si="5"/>
        <v>0</v>
      </c>
      <c r="Q69" s="8" t="str">
        <f>IF(Calculator!G66&gt;0,Calculator!G66,Calculator!H66)</f>
        <v/>
      </c>
      <c r="R69" s="8">
        <f>IF(Calculator!E66="Dishwasher, multi tank conveyor",Calculator!F66,0)</f>
        <v>0</v>
      </c>
      <c r="S69" s="11">
        <f t="shared" si="6"/>
        <v>219000</v>
      </c>
      <c r="T69" s="12">
        <f t="shared" si="7"/>
        <v>0</v>
      </c>
    </row>
    <row r="70" spans="1:20" x14ac:dyDescent="0.25">
      <c r="A70" s="8" t="str">
        <f>Calculator!D67</f>
        <v/>
      </c>
      <c r="B70" s="8" t="str">
        <f>IF(Calculator!G67&gt;0,Calculator!G67,Calculator!H67)</f>
        <v/>
      </c>
      <c r="C70" s="8">
        <f>IF(Calculator!E67="Dishwasher, under counter",Calculator!F67,0)</f>
        <v>0</v>
      </c>
      <c r="D70" s="11">
        <f t="shared" si="0"/>
        <v>27375</v>
      </c>
      <c r="E70" s="12">
        <f t="shared" si="1"/>
        <v>0</v>
      </c>
      <c r="G70" s="8" t="str">
        <f>IF(Calculator!G67&gt;0,Calculator!G67,Calculator!H67)</f>
        <v/>
      </c>
      <c r="H70" s="8">
        <f>IF(Calculator!E67="Dishwasher, stationary single tank door",Calculator!F67,0)</f>
        <v>0</v>
      </c>
      <c r="I70" s="11">
        <f t="shared" si="2"/>
        <v>102200</v>
      </c>
      <c r="J70" s="12">
        <f t="shared" si="3"/>
        <v>0</v>
      </c>
      <c r="L70" s="8" t="str">
        <f>IF(Calculator!G67&gt;0,Calculator!G67,Calculator!H67)</f>
        <v/>
      </c>
      <c r="M70" s="8">
        <f>IF(Calculator!E67="Dishwasher, single tank conveyor",Calculator!F67,0)</f>
        <v>0</v>
      </c>
      <c r="N70" s="11">
        <f t="shared" si="4"/>
        <v>146000</v>
      </c>
      <c r="O70" s="12">
        <f t="shared" si="5"/>
        <v>0</v>
      </c>
      <c r="Q70" s="8" t="str">
        <f>IF(Calculator!G67&gt;0,Calculator!G67,Calculator!H67)</f>
        <v/>
      </c>
      <c r="R70" s="8">
        <f>IF(Calculator!E67="Dishwasher, multi tank conveyor",Calculator!F67,0)</f>
        <v>0</v>
      </c>
      <c r="S70" s="11">
        <f t="shared" si="6"/>
        <v>219000</v>
      </c>
      <c r="T70" s="12">
        <f t="shared" si="7"/>
        <v>0</v>
      </c>
    </row>
    <row r="71" spans="1:20" x14ac:dyDescent="0.25">
      <c r="A71" s="8" t="str">
        <f>Calculator!D68</f>
        <v/>
      </c>
      <c r="B71" s="8" t="str">
        <f>IF(Calculator!G68&gt;0,Calculator!G68,Calculator!H68)</f>
        <v/>
      </c>
      <c r="C71" s="8">
        <f>IF(Calculator!E68="Dishwasher, under counter",Calculator!F68,0)</f>
        <v>0</v>
      </c>
      <c r="D71" s="11">
        <f t="shared" si="0"/>
        <v>27375</v>
      </c>
      <c r="E71" s="12">
        <f t="shared" si="1"/>
        <v>0</v>
      </c>
      <c r="G71" s="8" t="str">
        <f>IF(Calculator!G68&gt;0,Calculator!G68,Calculator!H68)</f>
        <v/>
      </c>
      <c r="H71" s="8">
        <f>IF(Calculator!E68="Dishwasher, stationary single tank door",Calculator!F68,0)</f>
        <v>0</v>
      </c>
      <c r="I71" s="11">
        <f t="shared" si="2"/>
        <v>102200</v>
      </c>
      <c r="J71" s="12">
        <f t="shared" si="3"/>
        <v>0</v>
      </c>
      <c r="L71" s="8" t="str">
        <f>IF(Calculator!G68&gt;0,Calculator!G68,Calculator!H68)</f>
        <v/>
      </c>
      <c r="M71" s="8">
        <f>IF(Calculator!E68="Dishwasher, single tank conveyor",Calculator!F68,0)</f>
        <v>0</v>
      </c>
      <c r="N71" s="11">
        <f t="shared" si="4"/>
        <v>146000</v>
      </c>
      <c r="O71" s="12">
        <f t="shared" si="5"/>
        <v>0</v>
      </c>
      <c r="Q71" s="8" t="str">
        <f>IF(Calculator!G68&gt;0,Calculator!G68,Calculator!H68)</f>
        <v/>
      </c>
      <c r="R71" s="8">
        <f>IF(Calculator!E68="Dishwasher, multi tank conveyor",Calculator!F68,0)</f>
        <v>0</v>
      </c>
      <c r="S71" s="11">
        <f t="shared" si="6"/>
        <v>219000</v>
      </c>
      <c r="T71" s="12">
        <f t="shared" si="7"/>
        <v>0</v>
      </c>
    </row>
    <row r="72" spans="1:20" x14ac:dyDescent="0.25">
      <c r="A72" s="8" t="str">
        <f>Calculator!D69</f>
        <v/>
      </c>
      <c r="B72" s="8" t="str">
        <f>IF(Calculator!G69&gt;0,Calculator!G69,Calculator!H69)</f>
        <v/>
      </c>
      <c r="C72" s="8">
        <f>IF(Calculator!E69="Dishwasher, under counter",Calculator!F69,0)</f>
        <v>0</v>
      </c>
      <c r="D72" s="11">
        <f t="shared" si="0"/>
        <v>27375</v>
      </c>
      <c r="E72" s="12">
        <f t="shared" si="1"/>
        <v>0</v>
      </c>
      <c r="G72" s="8" t="str">
        <f>IF(Calculator!G69&gt;0,Calculator!G69,Calculator!H69)</f>
        <v/>
      </c>
      <c r="H72" s="8">
        <f>IF(Calculator!E69="Dishwasher, stationary single tank door",Calculator!F69,0)</f>
        <v>0</v>
      </c>
      <c r="I72" s="11">
        <f t="shared" si="2"/>
        <v>102200</v>
      </c>
      <c r="J72" s="12">
        <f t="shared" si="3"/>
        <v>0</v>
      </c>
      <c r="L72" s="8" t="str">
        <f>IF(Calculator!G69&gt;0,Calculator!G69,Calculator!H69)</f>
        <v/>
      </c>
      <c r="M72" s="8">
        <f>IF(Calculator!E69="Dishwasher, single tank conveyor",Calculator!F69,0)</f>
        <v>0</v>
      </c>
      <c r="N72" s="11">
        <f t="shared" si="4"/>
        <v>146000</v>
      </c>
      <c r="O72" s="12">
        <f t="shared" si="5"/>
        <v>0</v>
      </c>
      <c r="Q72" s="8" t="str">
        <f>IF(Calculator!G69&gt;0,Calculator!G69,Calculator!H69)</f>
        <v/>
      </c>
      <c r="R72" s="8">
        <f>IF(Calculator!E69="Dishwasher, multi tank conveyor",Calculator!F69,0)</f>
        <v>0</v>
      </c>
      <c r="S72" s="11">
        <f t="shared" si="6"/>
        <v>219000</v>
      </c>
      <c r="T72" s="12">
        <f t="shared" si="7"/>
        <v>0</v>
      </c>
    </row>
    <row r="73" spans="1:20" x14ac:dyDescent="0.25">
      <c r="A73" s="8" t="str">
        <f>Calculator!D70</f>
        <v/>
      </c>
      <c r="B73" s="8" t="str">
        <f>IF(Calculator!G70&gt;0,Calculator!G70,Calculator!H70)</f>
        <v/>
      </c>
      <c r="C73" s="8">
        <f>IF(Calculator!E70="Dishwasher, under counter",Calculator!F70,0)</f>
        <v>0</v>
      </c>
      <c r="D73" s="11">
        <f t="shared" si="0"/>
        <v>27375</v>
      </c>
      <c r="E73" s="12">
        <f t="shared" si="1"/>
        <v>0</v>
      </c>
      <c r="G73" s="8" t="str">
        <f>IF(Calculator!G70&gt;0,Calculator!G70,Calculator!H70)</f>
        <v/>
      </c>
      <c r="H73" s="8">
        <f>IF(Calculator!E70="Dishwasher, stationary single tank door",Calculator!F70,0)</f>
        <v>0</v>
      </c>
      <c r="I73" s="11">
        <f t="shared" si="2"/>
        <v>102200</v>
      </c>
      <c r="J73" s="12">
        <f t="shared" si="3"/>
        <v>0</v>
      </c>
      <c r="L73" s="8" t="str">
        <f>IF(Calculator!G70&gt;0,Calculator!G70,Calculator!H70)</f>
        <v/>
      </c>
      <c r="M73" s="8">
        <f>IF(Calculator!E70="Dishwasher, single tank conveyor",Calculator!F70,0)</f>
        <v>0</v>
      </c>
      <c r="N73" s="11">
        <f t="shared" si="4"/>
        <v>146000</v>
      </c>
      <c r="O73" s="12">
        <f t="shared" si="5"/>
        <v>0</v>
      </c>
      <c r="Q73" s="8" t="str">
        <f>IF(Calculator!G70&gt;0,Calculator!G70,Calculator!H70)</f>
        <v/>
      </c>
      <c r="R73" s="8">
        <f>IF(Calculator!E70="Dishwasher, multi tank conveyor",Calculator!F70,0)</f>
        <v>0</v>
      </c>
      <c r="S73" s="11">
        <f t="shared" si="6"/>
        <v>219000</v>
      </c>
      <c r="T73" s="12">
        <f t="shared" si="7"/>
        <v>0</v>
      </c>
    </row>
    <row r="74" spans="1:20" x14ac:dyDescent="0.25">
      <c r="A74" s="8" t="str">
        <f>Calculator!D71</f>
        <v/>
      </c>
      <c r="B74" s="8" t="str">
        <f>IF(Calculator!G71&gt;0,Calculator!G71,Calculator!H71)</f>
        <v/>
      </c>
      <c r="C74" s="8">
        <f>IF(Calculator!E71="Dishwasher, under counter",Calculator!F71,0)</f>
        <v>0</v>
      </c>
      <c r="D74" s="11">
        <f t="shared" si="0"/>
        <v>27375</v>
      </c>
      <c r="E74" s="12">
        <f t="shared" si="1"/>
        <v>0</v>
      </c>
      <c r="G74" s="8" t="str">
        <f>IF(Calculator!G71&gt;0,Calculator!G71,Calculator!H71)</f>
        <v/>
      </c>
      <c r="H74" s="8">
        <f>IF(Calculator!E71="Dishwasher, stationary single tank door",Calculator!F71,0)</f>
        <v>0</v>
      </c>
      <c r="I74" s="11">
        <f t="shared" si="2"/>
        <v>102200</v>
      </c>
      <c r="J74" s="12">
        <f t="shared" si="3"/>
        <v>0</v>
      </c>
      <c r="L74" s="8" t="str">
        <f>IF(Calculator!G71&gt;0,Calculator!G71,Calculator!H71)</f>
        <v/>
      </c>
      <c r="M74" s="8">
        <f>IF(Calculator!E71="Dishwasher, single tank conveyor",Calculator!F71,0)</f>
        <v>0</v>
      </c>
      <c r="N74" s="11">
        <f t="shared" si="4"/>
        <v>146000</v>
      </c>
      <c r="O74" s="12">
        <f t="shared" si="5"/>
        <v>0</v>
      </c>
      <c r="Q74" s="8" t="str">
        <f>IF(Calculator!G71&gt;0,Calculator!G71,Calculator!H71)</f>
        <v/>
      </c>
      <c r="R74" s="8">
        <f>IF(Calculator!E71="Dishwasher, multi tank conveyor",Calculator!F71,0)</f>
        <v>0</v>
      </c>
      <c r="S74" s="11">
        <f t="shared" si="6"/>
        <v>219000</v>
      </c>
      <c r="T74" s="12">
        <f t="shared" si="7"/>
        <v>0</v>
      </c>
    </row>
    <row r="75" spans="1:20" x14ac:dyDescent="0.25">
      <c r="A75" s="8" t="str">
        <f>Calculator!D72</f>
        <v/>
      </c>
      <c r="B75" s="8" t="str">
        <f>IF(Calculator!G72&gt;0,Calculator!G72,Calculator!H72)</f>
        <v/>
      </c>
      <c r="C75" s="8">
        <f>IF(Calculator!E72="Dishwasher, under counter",Calculator!F72,0)</f>
        <v>0</v>
      </c>
      <c r="D75" s="11">
        <f t="shared" si="0"/>
        <v>27375</v>
      </c>
      <c r="E75" s="12">
        <f t="shared" si="1"/>
        <v>0</v>
      </c>
      <c r="G75" s="8" t="str">
        <f>IF(Calculator!G72&gt;0,Calculator!G72,Calculator!H72)</f>
        <v/>
      </c>
      <c r="H75" s="8">
        <f>IF(Calculator!E72="Dishwasher, stationary single tank door",Calculator!F72,0)</f>
        <v>0</v>
      </c>
      <c r="I75" s="11">
        <f t="shared" si="2"/>
        <v>102200</v>
      </c>
      <c r="J75" s="12">
        <f t="shared" si="3"/>
        <v>0</v>
      </c>
      <c r="L75" s="8" t="str">
        <f>IF(Calculator!G72&gt;0,Calculator!G72,Calculator!H72)</f>
        <v/>
      </c>
      <c r="M75" s="8">
        <f>IF(Calculator!E72="Dishwasher, single tank conveyor",Calculator!F72,0)</f>
        <v>0</v>
      </c>
      <c r="N75" s="11">
        <f t="shared" si="4"/>
        <v>146000</v>
      </c>
      <c r="O75" s="12">
        <f t="shared" si="5"/>
        <v>0</v>
      </c>
      <c r="Q75" s="8" t="str">
        <f>IF(Calculator!G72&gt;0,Calculator!G72,Calculator!H72)</f>
        <v/>
      </c>
      <c r="R75" s="8">
        <f>IF(Calculator!E72="Dishwasher, multi tank conveyor",Calculator!F72,0)</f>
        <v>0</v>
      </c>
      <c r="S75" s="11">
        <f t="shared" si="6"/>
        <v>219000</v>
      </c>
      <c r="T75" s="12">
        <f t="shared" si="7"/>
        <v>0</v>
      </c>
    </row>
    <row r="76" spans="1:20" x14ac:dyDescent="0.25">
      <c r="A76" s="8" t="str">
        <f>Calculator!D73</f>
        <v/>
      </c>
      <c r="B76" s="8" t="str">
        <f>IF(Calculator!G73&gt;0,Calculator!G73,Calculator!H73)</f>
        <v/>
      </c>
      <c r="C76" s="8">
        <f>IF(Calculator!E73="Dishwasher, under counter",Calculator!F73,0)</f>
        <v>0</v>
      </c>
      <c r="D76" s="11">
        <f t="shared" si="0"/>
        <v>27375</v>
      </c>
      <c r="E76" s="12">
        <f t="shared" si="1"/>
        <v>0</v>
      </c>
      <c r="G76" s="8" t="str">
        <f>IF(Calculator!G73&gt;0,Calculator!G73,Calculator!H73)</f>
        <v/>
      </c>
      <c r="H76" s="8">
        <f>IF(Calculator!E73="Dishwasher, stationary single tank door",Calculator!F73,0)</f>
        <v>0</v>
      </c>
      <c r="I76" s="11">
        <f t="shared" si="2"/>
        <v>102200</v>
      </c>
      <c r="J76" s="12">
        <f t="shared" si="3"/>
        <v>0</v>
      </c>
      <c r="L76" s="8" t="str">
        <f>IF(Calculator!G73&gt;0,Calculator!G73,Calculator!H73)</f>
        <v/>
      </c>
      <c r="M76" s="8">
        <f>IF(Calculator!E73="Dishwasher, single tank conveyor",Calculator!F73,0)</f>
        <v>0</v>
      </c>
      <c r="N76" s="11">
        <f t="shared" si="4"/>
        <v>146000</v>
      </c>
      <c r="O76" s="12">
        <f t="shared" si="5"/>
        <v>0</v>
      </c>
      <c r="Q76" s="8" t="str">
        <f>IF(Calculator!G73&gt;0,Calculator!G73,Calculator!H73)</f>
        <v/>
      </c>
      <c r="R76" s="8">
        <f>IF(Calculator!E73="Dishwasher, multi tank conveyor",Calculator!F73,0)</f>
        <v>0</v>
      </c>
      <c r="S76" s="11">
        <f t="shared" si="6"/>
        <v>219000</v>
      </c>
      <c r="T76" s="12">
        <f t="shared" si="7"/>
        <v>0</v>
      </c>
    </row>
    <row r="77" spans="1:20" x14ac:dyDescent="0.25">
      <c r="A77" s="8" t="str">
        <f>Calculator!D74</f>
        <v/>
      </c>
      <c r="B77" s="8" t="str">
        <f>IF(Calculator!G74&gt;0,Calculator!G74,Calculator!H74)</f>
        <v/>
      </c>
      <c r="C77" s="8">
        <f>IF(Calculator!E74="Dishwasher, under counter",Calculator!F74,0)</f>
        <v>0</v>
      </c>
      <c r="D77" s="11">
        <f t="shared" si="0"/>
        <v>27375</v>
      </c>
      <c r="E77" s="12">
        <f t="shared" si="1"/>
        <v>0</v>
      </c>
      <c r="G77" s="8" t="str">
        <f>IF(Calculator!G74&gt;0,Calculator!G74,Calculator!H74)</f>
        <v/>
      </c>
      <c r="H77" s="8">
        <f>IF(Calculator!E74="Dishwasher, stationary single tank door",Calculator!F74,0)</f>
        <v>0</v>
      </c>
      <c r="I77" s="11">
        <f t="shared" si="2"/>
        <v>102200</v>
      </c>
      <c r="J77" s="12">
        <f t="shared" si="3"/>
        <v>0</v>
      </c>
      <c r="L77" s="8" t="str">
        <f>IF(Calculator!G74&gt;0,Calculator!G74,Calculator!H74)</f>
        <v/>
      </c>
      <c r="M77" s="8">
        <f>IF(Calculator!E74="Dishwasher, single tank conveyor",Calculator!F74,0)</f>
        <v>0</v>
      </c>
      <c r="N77" s="11">
        <f t="shared" si="4"/>
        <v>146000</v>
      </c>
      <c r="O77" s="12">
        <f t="shared" si="5"/>
        <v>0</v>
      </c>
      <c r="Q77" s="8" t="str">
        <f>IF(Calculator!G74&gt;0,Calculator!G74,Calculator!H74)</f>
        <v/>
      </c>
      <c r="R77" s="8">
        <f>IF(Calculator!E74="Dishwasher, multi tank conveyor",Calculator!F74,0)</f>
        <v>0</v>
      </c>
      <c r="S77" s="11">
        <f t="shared" si="6"/>
        <v>219000</v>
      </c>
      <c r="T77" s="12">
        <f t="shared" si="7"/>
        <v>0</v>
      </c>
    </row>
    <row r="78" spans="1:20" x14ac:dyDescent="0.25">
      <c r="A78" s="8" t="str">
        <f>Calculator!D75</f>
        <v/>
      </c>
      <c r="B78" s="8" t="str">
        <f>IF(Calculator!G75&gt;0,Calculator!G75,Calculator!H75)</f>
        <v/>
      </c>
      <c r="C78" s="8">
        <f>IF(Calculator!E75="Dishwasher, under counter",Calculator!F75,0)</f>
        <v>0</v>
      </c>
      <c r="D78" s="11">
        <f t="shared" si="0"/>
        <v>27375</v>
      </c>
      <c r="E78" s="12">
        <f t="shared" si="1"/>
        <v>0</v>
      </c>
      <c r="G78" s="8" t="str">
        <f>IF(Calculator!G75&gt;0,Calculator!G75,Calculator!H75)</f>
        <v/>
      </c>
      <c r="H78" s="8">
        <f>IF(Calculator!E75="Dishwasher, stationary single tank door",Calculator!F75,0)</f>
        <v>0</v>
      </c>
      <c r="I78" s="11">
        <f t="shared" si="2"/>
        <v>102200</v>
      </c>
      <c r="J78" s="12">
        <f t="shared" si="3"/>
        <v>0</v>
      </c>
      <c r="L78" s="8" t="str">
        <f>IF(Calculator!G75&gt;0,Calculator!G75,Calculator!H75)</f>
        <v/>
      </c>
      <c r="M78" s="8">
        <f>IF(Calculator!E75="Dishwasher, single tank conveyor",Calculator!F75,0)</f>
        <v>0</v>
      </c>
      <c r="N78" s="11">
        <f t="shared" si="4"/>
        <v>146000</v>
      </c>
      <c r="O78" s="12">
        <f t="shared" si="5"/>
        <v>0</v>
      </c>
      <c r="Q78" s="8" t="str">
        <f>IF(Calculator!G75&gt;0,Calculator!G75,Calculator!H75)</f>
        <v/>
      </c>
      <c r="R78" s="8">
        <f>IF(Calculator!E75="Dishwasher, multi tank conveyor",Calculator!F75,0)</f>
        <v>0</v>
      </c>
      <c r="S78" s="11">
        <f t="shared" si="6"/>
        <v>219000</v>
      </c>
      <c r="T78" s="12">
        <f t="shared" si="7"/>
        <v>0</v>
      </c>
    </row>
    <row r="79" spans="1:20" x14ac:dyDescent="0.25">
      <c r="A79" s="8" t="str">
        <f>Calculator!D76</f>
        <v/>
      </c>
      <c r="B79" s="8" t="str">
        <f>IF(Calculator!G76&gt;0,Calculator!G76,Calculator!H76)</f>
        <v/>
      </c>
      <c r="C79" s="8">
        <f>IF(Calculator!E76="Dishwasher, under counter",Calculator!F76,0)</f>
        <v>0</v>
      </c>
      <c r="D79" s="11">
        <f t="shared" si="0"/>
        <v>27375</v>
      </c>
      <c r="E79" s="12">
        <f t="shared" si="1"/>
        <v>0</v>
      </c>
      <c r="G79" s="8" t="str">
        <f>IF(Calculator!G76&gt;0,Calculator!G76,Calculator!H76)</f>
        <v/>
      </c>
      <c r="H79" s="8">
        <f>IF(Calculator!E76="Dishwasher, stationary single tank door",Calculator!F76,0)</f>
        <v>0</v>
      </c>
      <c r="I79" s="11">
        <f t="shared" si="2"/>
        <v>102200</v>
      </c>
      <c r="J79" s="12">
        <f t="shared" si="3"/>
        <v>0</v>
      </c>
      <c r="L79" s="8" t="str">
        <f>IF(Calculator!G76&gt;0,Calculator!G76,Calculator!H76)</f>
        <v/>
      </c>
      <c r="M79" s="8">
        <f>IF(Calculator!E76="Dishwasher, single tank conveyor",Calculator!F76,0)</f>
        <v>0</v>
      </c>
      <c r="N79" s="11">
        <f t="shared" si="4"/>
        <v>146000</v>
      </c>
      <c r="O79" s="12">
        <f t="shared" si="5"/>
        <v>0</v>
      </c>
      <c r="Q79" s="8" t="str">
        <f>IF(Calculator!G76&gt;0,Calculator!G76,Calculator!H76)</f>
        <v/>
      </c>
      <c r="R79" s="8">
        <f>IF(Calculator!E76="Dishwasher, multi tank conveyor",Calculator!F76,0)</f>
        <v>0</v>
      </c>
      <c r="S79" s="11">
        <f t="shared" si="6"/>
        <v>219000</v>
      </c>
      <c r="T79" s="12">
        <f t="shared" si="7"/>
        <v>0</v>
      </c>
    </row>
    <row r="80" spans="1:20" x14ac:dyDescent="0.25">
      <c r="A80" s="8" t="str">
        <f>Calculator!D77</f>
        <v/>
      </c>
      <c r="B80" s="8" t="str">
        <f>IF(Calculator!G77&gt;0,Calculator!G77,Calculator!H77)</f>
        <v/>
      </c>
      <c r="C80" s="8">
        <f>IF(Calculator!E77="Dishwasher, under counter",Calculator!F77,0)</f>
        <v>0</v>
      </c>
      <c r="D80" s="11">
        <f t="shared" si="0"/>
        <v>27375</v>
      </c>
      <c r="E80" s="12">
        <f t="shared" si="1"/>
        <v>0</v>
      </c>
      <c r="G80" s="8" t="str">
        <f>IF(Calculator!G77&gt;0,Calculator!G77,Calculator!H77)</f>
        <v/>
      </c>
      <c r="H80" s="8">
        <f>IF(Calculator!E77="Dishwasher, stationary single tank door",Calculator!F77,0)</f>
        <v>0</v>
      </c>
      <c r="I80" s="11">
        <f t="shared" si="2"/>
        <v>102200</v>
      </c>
      <c r="J80" s="12">
        <f t="shared" si="3"/>
        <v>0</v>
      </c>
      <c r="L80" s="8" t="str">
        <f>IF(Calculator!G77&gt;0,Calculator!G77,Calculator!H77)</f>
        <v/>
      </c>
      <c r="M80" s="8">
        <f>IF(Calculator!E77="Dishwasher, single tank conveyor",Calculator!F77,0)</f>
        <v>0</v>
      </c>
      <c r="N80" s="11">
        <f t="shared" si="4"/>
        <v>146000</v>
      </c>
      <c r="O80" s="12">
        <f t="shared" si="5"/>
        <v>0</v>
      </c>
      <c r="Q80" s="8" t="str">
        <f>IF(Calculator!G77&gt;0,Calculator!G77,Calculator!H77)</f>
        <v/>
      </c>
      <c r="R80" s="8">
        <f>IF(Calculator!E77="Dishwasher, multi tank conveyor",Calculator!F77,0)</f>
        <v>0</v>
      </c>
      <c r="S80" s="11">
        <f t="shared" si="6"/>
        <v>219000</v>
      </c>
      <c r="T80" s="12">
        <f t="shared" si="7"/>
        <v>0</v>
      </c>
    </row>
    <row r="81" spans="1:20" x14ac:dyDescent="0.25">
      <c r="A81" s="8" t="str">
        <f>Calculator!D78</f>
        <v/>
      </c>
      <c r="B81" s="8" t="str">
        <f>IF(Calculator!G78&gt;0,Calculator!G78,Calculator!H78)</f>
        <v/>
      </c>
      <c r="C81" s="8">
        <f>IF(Calculator!E78="Dishwasher, under counter",Calculator!F78,0)</f>
        <v>0</v>
      </c>
      <c r="D81" s="11">
        <f t="shared" si="0"/>
        <v>27375</v>
      </c>
      <c r="E81" s="12">
        <f t="shared" si="1"/>
        <v>0</v>
      </c>
      <c r="G81" s="8" t="str">
        <f>IF(Calculator!G78&gt;0,Calculator!G78,Calculator!H78)</f>
        <v/>
      </c>
      <c r="H81" s="8">
        <f>IF(Calculator!E78="Dishwasher, stationary single tank door",Calculator!F78,0)</f>
        <v>0</v>
      </c>
      <c r="I81" s="11">
        <f t="shared" si="2"/>
        <v>102200</v>
      </c>
      <c r="J81" s="12">
        <f t="shared" si="3"/>
        <v>0</v>
      </c>
      <c r="L81" s="8" t="str">
        <f>IF(Calculator!G78&gt;0,Calculator!G78,Calculator!H78)</f>
        <v/>
      </c>
      <c r="M81" s="8">
        <f>IF(Calculator!E78="Dishwasher, single tank conveyor",Calculator!F78,0)</f>
        <v>0</v>
      </c>
      <c r="N81" s="11">
        <f t="shared" si="4"/>
        <v>146000</v>
      </c>
      <c r="O81" s="12">
        <f t="shared" si="5"/>
        <v>0</v>
      </c>
      <c r="Q81" s="8" t="str">
        <f>IF(Calculator!G78&gt;0,Calculator!G78,Calculator!H78)</f>
        <v/>
      </c>
      <c r="R81" s="8">
        <f>IF(Calculator!E78="Dishwasher, multi tank conveyor",Calculator!F78,0)</f>
        <v>0</v>
      </c>
      <c r="S81" s="11">
        <f t="shared" si="6"/>
        <v>219000</v>
      </c>
      <c r="T81" s="12">
        <f t="shared" si="7"/>
        <v>0</v>
      </c>
    </row>
    <row r="82" spans="1:20" x14ac:dyDescent="0.25">
      <c r="A82" s="8" t="str">
        <f>Calculator!D79</f>
        <v/>
      </c>
      <c r="B82" s="8" t="str">
        <f>IF(Calculator!G79&gt;0,Calculator!G79,Calculator!H79)</f>
        <v/>
      </c>
      <c r="C82" s="8">
        <f>IF(Calculator!E79="Dishwasher, under counter",Calculator!F79,0)</f>
        <v>0</v>
      </c>
      <c r="D82" s="11">
        <f t="shared" ref="D82:D145" si="8">$B$10*OP_DAYS</f>
        <v>27375</v>
      </c>
      <c r="E82" s="12">
        <f t="shared" ref="E82:E145" si="9">IFERROR(B82*C82*D82/GALPERM3,0)</f>
        <v>0</v>
      </c>
      <c r="G82" s="8" t="str">
        <f>IF(Calculator!G79&gt;0,Calculator!G79,Calculator!H79)</f>
        <v/>
      </c>
      <c r="H82" s="8">
        <f>IF(Calculator!E79="Dishwasher, stationary single tank door",Calculator!F79,0)</f>
        <v>0</v>
      </c>
      <c r="I82" s="11">
        <f t="shared" ref="I82:I145" si="10">$B$11*OP_DAYS</f>
        <v>102200</v>
      </c>
      <c r="J82" s="12">
        <f t="shared" ref="J82:J145" si="11">IFERROR(G82*H82*I82/GALPERM3,0)</f>
        <v>0</v>
      </c>
      <c r="L82" s="8" t="str">
        <f>IF(Calculator!G79&gt;0,Calculator!G79,Calculator!H79)</f>
        <v/>
      </c>
      <c r="M82" s="8">
        <f>IF(Calculator!E79="Dishwasher, single tank conveyor",Calculator!F79,0)</f>
        <v>0</v>
      </c>
      <c r="N82" s="11">
        <f t="shared" ref="N82:N145" si="12">$B$12*OP_DAYS</f>
        <v>146000</v>
      </c>
      <c r="O82" s="12">
        <f t="shared" ref="O82:O145" si="13">IFERROR(L82*M82*N82/GALPERM3,0)</f>
        <v>0</v>
      </c>
      <c r="Q82" s="8" t="str">
        <f>IF(Calculator!G79&gt;0,Calculator!G79,Calculator!H79)</f>
        <v/>
      </c>
      <c r="R82" s="8">
        <f>IF(Calculator!E79="Dishwasher, multi tank conveyor",Calculator!F79,0)</f>
        <v>0</v>
      </c>
      <c r="S82" s="11">
        <f t="shared" ref="S82:S145" si="14">$B$13*OP_DAYS</f>
        <v>219000</v>
      </c>
      <c r="T82" s="12">
        <f t="shared" ref="T82:T145" si="15">IFERROR(Q82*R82*S82/GALPERM3,0)</f>
        <v>0</v>
      </c>
    </row>
    <row r="83" spans="1:20" x14ac:dyDescent="0.25">
      <c r="A83" s="8" t="str">
        <f>Calculator!D80</f>
        <v/>
      </c>
      <c r="B83" s="8" t="str">
        <f>IF(Calculator!G80&gt;0,Calculator!G80,Calculator!H80)</f>
        <v/>
      </c>
      <c r="C83" s="8">
        <f>IF(Calculator!E80="Dishwasher, under counter",Calculator!F80,0)</f>
        <v>0</v>
      </c>
      <c r="D83" s="11">
        <f t="shared" si="8"/>
        <v>27375</v>
      </c>
      <c r="E83" s="12">
        <f t="shared" si="9"/>
        <v>0</v>
      </c>
      <c r="G83" s="8" t="str">
        <f>IF(Calculator!G80&gt;0,Calculator!G80,Calculator!H80)</f>
        <v/>
      </c>
      <c r="H83" s="8">
        <f>IF(Calculator!E80="Dishwasher, stationary single tank door",Calculator!F80,0)</f>
        <v>0</v>
      </c>
      <c r="I83" s="11">
        <f t="shared" si="10"/>
        <v>102200</v>
      </c>
      <c r="J83" s="12">
        <f t="shared" si="11"/>
        <v>0</v>
      </c>
      <c r="L83" s="8" t="str">
        <f>IF(Calculator!G80&gt;0,Calculator!G80,Calculator!H80)</f>
        <v/>
      </c>
      <c r="M83" s="8">
        <f>IF(Calculator!E80="Dishwasher, single tank conveyor",Calculator!F80,0)</f>
        <v>0</v>
      </c>
      <c r="N83" s="11">
        <f t="shared" si="12"/>
        <v>146000</v>
      </c>
      <c r="O83" s="12">
        <f t="shared" si="13"/>
        <v>0</v>
      </c>
      <c r="Q83" s="8" t="str">
        <f>IF(Calculator!G80&gt;0,Calculator!G80,Calculator!H80)</f>
        <v/>
      </c>
      <c r="R83" s="8">
        <f>IF(Calculator!E80="Dishwasher, multi tank conveyor",Calculator!F80,0)</f>
        <v>0</v>
      </c>
      <c r="S83" s="11">
        <f t="shared" si="14"/>
        <v>219000</v>
      </c>
      <c r="T83" s="12">
        <f t="shared" si="15"/>
        <v>0</v>
      </c>
    </row>
    <row r="84" spans="1:20" x14ac:dyDescent="0.25">
      <c r="A84" s="8" t="str">
        <f>Calculator!D81</f>
        <v/>
      </c>
      <c r="B84" s="8" t="str">
        <f>IF(Calculator!G81&gt;0,Calculator!G81,Calculator!H81)</f>
        <v/>
      </c>
      <c r="C84" s="8">
        <f>IF(Calculator!E81="Dishwasher, under counter",Calculator!F81,0)</f>
        <v>0</v>
      </c>
      <c r="D84" s="11">
        <f t="shared" si="8"/>
        <v>27375</v>
      </c>
      <c r="E84" s="12">
        <f t="shared" si="9"/>
        <v>0</v>
      </c>
      <c r="G84" s="8" t="str">
        <f>IF(Calculator!G81&gt;0,Calculator!G81,Calculator!H81)</f>
        <v/>
      </c>
      <c r="H84" s="8">
        <f>IF(Calculator!E81="Dishwasher, stationary single tank door",Calculator!F81,0)</f>
        <v>0</v>
      </c>
      <c r="I84" s="11">
        <f t="shared" si="10"/>
        <v>102200</v>
      </c>
      <c r="J84" s="12">
        <f t="shared" si="11"/>
        <v>0</v>
      </c>
      <c r="L84" s="8" t="str">
        <f>IF(Calculator!G81&gt;0,Calculator!G81,Calculator!H81)</f>
        <v/>
      </c>
      <c r="M84" s="8">
        <f>IF(Calculator!E81="Dishwasher, single tank conveyor",Calculator!F81,0)</f>
        <v>0</v>
      </c>
      <c r="N84" s="11">
        <f t="shared" si="12"/>
        <v>146000</v>
      </c>
      <c r="O84" s="12">
        <f t="shared" si="13"/>
        <v>0</v>
      </c>
      <c r="Q84" s="8" t="str">
        <f>IF(Calculator!G81&gt;0,Calculator!G81,Calculator!H81)</f>
        <v/>
      </c>
      <c r="R84" s="8">
        <f>IF(Calculator!E81="Dishwasher, multi tank conveyor",Calculator!F81,0)</f>
        <v>0</v>
      </c>
      <c r="S84" s="11">
        <f t="shared" si="14"/>
        <v>219000</v>
      </c>
      <c r="T84" s="12">
        <f t="shared" si="15"/>
        <v>0</v>
      </c>
    </row>
    <row r="85" spans="1:20" x14ac:dyDescent="0.25">
      <c r="A85" s="8" t="str">
        <f>Calculator!D82</f>
        <v/>
      </c>
      <c r="B85" s="8" t="str">
        <f>IF(Calculator!G82&gt;0,Calculator!G82,Calculator!H82)</f>
        <v/>
      </c>
      <c r="C85" s="8">
        <f>IF(Calculator!E82="Dishwasher, under counter",Calculator!F82,0)</f>
        <v>0</v>
      </c>
      <c r="D85" s="11">
        <f t="shared" si="8"/>
        <v>27375</v>
      </c>
      <c r="E85" s="12">
        <f t="shared" si="9"/>
        <v>0</v>
      </c>
      <c r="G85" s="8" t="str">
        <f>IF(Calculator!G82&gt;0,Calculator!G82,Calculator!H82)</f>
        <v/>
      </c>
      <c r="H85" s="8">
        <f>IF(Calculator!E82="Dishwasher, stationary single tank door",Calculator!F82,0)</f>
        <v>0</v>
      </c>
      <c r="I85" s="11">
        <f t="shared" si="10"/>
        <v>102200</v>
      </c>
      <c r="J85" s="12">
        <f t="shared" si="11"/>
        <v>0</v>
      </c>
      <c r="L85" s="8" t="str">
        <f>IF(Calculator!G82&gt;0,Calculator!G82,Calculator!H82)</f>
        <v/>
      </c>
      <c r="M85" s="8">
        <f>IF(Calculator!E82="Dishwasher, single tank conveyor",Calculator!F82,0)</f>
        <v>0</v>
      </c>
      <c r="N85" s="11">
        <f t="shared" si="12"/>
        <v>146000</v>
      </c>
      <c r="O85" s="12">
        <f t="shared" si="13"/>
        <v>0</v>
      </c>
      <c r="Q85" s="8" t="str">
        <f>IF(Calculator!G82&gt;0,Calculator!G82,Calculator!H82)</f>
        <v/>
      </c>
      <c r="R85" s="8">
        <f>IF(Calculator!E82="Dishwasher, multi tank conveyor",Calculator!F82,0)</f>
        <v>0</v>
      </c>
      <c r="S85" s="11">
        <f t="shared" si="14"/>
        <v>219000</v>
      </c>
      <c r="T85" s="12">
        <f t="shared" si="15"/>
        <v>0</v>
      </c>
    </row>
    <row r="86" spans="1:20" x14ac:dyDescent="0.25">
      <c r="A86" s="8" t="str">
        <f>Calculator!D83</f>
        <v/>
      </c>
      <c r="B86" s="8" t="str">
        <f>IF(Calculator!G83&gt;0,Calculator!G83,Calculator!H83)</f>
        <v/>
      </c>
      <c r="C86" s="8">
        <f>IF(Calculator!E83="Dishwasher, under counter",Calculator!F83,0)</f>
        <v>0</v>
      </c>
      <c r="D86" s="11">
        <f t="shared" si="8"/>
        <v>27375</v>
      </c>
      <c r="E86" s="12">
        <f t="shared" si="9"/>
        <v>0</v>
      </c>
      <c r="G86" s="8" t="str">
        <f>IF(Calculator!G83&gt;0,Calculator!G83,Calculator!H83)</f>
        <v/>
      </c>
      <c r="H86" s="8">
        <f>IF(Calculator!E83="Dishwasher, stationary single tank door",Calculator!F83,0)</f>
        <v>0</v>
      </c>
      <c r="I86" s="11">
        <f t="shared" si="10"/>
        <v>102200</v>
      </c>
      <c r="J86" s="12">
        <f t="shared" si="11"/>
        <v>0</v>
      </c>
      <c r="L86" s="8" t="str">
        <f>IF(Calculator!G83&gt;0,Calculator!G83,Calculator!H83)</f>
        <v/>
      </c>
      <c r="M86" s="8">
        <f>IF(Calculator!E83="Dishwasher, single tank conveyor",Calculator!F83,0)</f>
        <v>0</v>
      </c>
      <c r="N86" s="11">
        <f t="shared" si="12"/>
        <v>146000</v>
      </c>
      <c r="O86" s="12">
        <f t="shared" si="13"/>
        <v>0</v>
      </c>
      <c r="Q86" s="8" t="str">
        <f>IF(Calculator!G83&gt;0,Calculator!G83,Calculator!H83)</f>
        <v/>
      </c>
      <c r="R86" s="8">
        <f>IF(Calculator!E83="Dishwasher, multi tank conveyor",Calculator!F83,0)</f>
        <v>0</v>
      </c>
      <c r="S86" s="11">
        <f t="shared" si="14"/>
        <v>219000</v>
      </c>
      <c r="T86" s="12">
        <f t="shared" si="15"/>
        <v>0</v>
      </c>
    </row>
    <row r="87" spans="1:20" x14ac:dyDescent="0.25">
      <c r="A87" s="8" t="str">
        <f>Calculator!D84</f>
        <v/>
      </c>
      <c r="B87" s="8" t="str">
        <f>IF(Calculator!G84&gt;0,Calculator!G84,Calculator!H84)</f>
        <v/>
      </c>
      <c r="C87" s="8">
        <f>IF(Calculator!E84="Dishwasher, under counter",Calculator!F84,0)</f>
        <v>0</v>
      </c>
      <c r="D87" s="11">
        <f t="shared" si="8"/>
        <v>27375</v>
      </c>
      <c r="E87" s="12">
        <f t="shared" si="9"/>
        <v>0</v>
      </c>
      <c r="G87" s="8" t="str">
        <f>IF(Calculator!G84&gt;0,Calculator!G84,Calculator!H84)</f>
        <v/>
      </c>
      <c r="H87" s="8">
        <f>IF(Calculator!E84="Dishwasher, stationary single tank door",Calculator!F84,0)</f>
        <v>0</v>
      </c>
      <c r="I87" s="11">
        <f t="shared" si="10"/>
        <v>102200</v>
      </c>
      <c r="J87" s="12">
        <f t="shared" si="11"/>
        <v>0</v>
      </c>
      <c r="L87" s="8" t="str">
        <f>IF(Calculator!G84&gt;0,Calculator!G84,Calculator!H84)</f>
        <v/>
      </c>
      <c r="M87" s="8">
        <f>IF(Calculator!E84="Dishwasher, single tank conveyor",Calculator!F84,0)</f>
        <v>0</v>
      </c>
      <c r="N87" s="11">
        <f t="shared" si="12"/>
        <v>146000</v>
      </c>
      <c r="O87" s="12">
        <f t="shared" si="13"/>
        <v>0</v>
      </c>
      <c r="Q87" s="8" t="str">
        <f>IF(Calculator!G84&gt;0,Calculator!G84,Calculator!H84)</f>
        <v/>
      </c>
      <c r="R87" s="8">
        <f>IF(Calculator!E84="Dishwasher, multi tank conveyor",Calculator!F84,0)</f>
        <v>0</v>
      </c>
      <c r="S87" s="11">
        <f t="shared" si="14"/>
        <v>219000</v>
      </c>
      <c r="T87" s="12">
        <f t="shared" si="15"/>
        <v>0</v>
      </c>
    </row>
    <row r="88" spans="1:20" x14ac:dyDescent="0.25">
      <c r="A88" s="8" t="str">
        <f>Calculator!D85</f>
        <v/>
      </c>
      <c r="B88" s="8" t="str">
        <f>IF(Calculator!G85&gt;0,Calculator!G85,Calculator!H85)</f>
        <v/>
      </c>
      <c r="C88" s="8">
        <f>IF(Calculator!E85="Dishwasher, under counter",Calculator!F85,0)</f>
        <v>0</v>
      </c>
      <c r="D88" s="11">
        <f t="shared" si="8"/>
        <v>27375</v>
      </c>
      <c r="E88" s="12">
        <f t="shared" si="9"/>
        <v>0</v>
      </c>
      <c r="G88" s="8" t="str">
        <f>IF(Calculator!G85&gt;0,Calculator!G85,Calculator!H85)</f>
        <v/>
      </c>
      <c r="H88" s="8">
        <f>IF(Calculator!E85="Dishwasher, stationary single tank door",Calculator!F85,0)</f>
        <v>0</v>
      </c>
      <c r="I88" s="11">
        <f t="shared" si="10"/>
        <v>102200</v>
      </c>
      <c r="J88" s="12">
        <f t="shared" si="11"/>
        <v>0</v>
      </c>
      <c r="L88" s="8" t="str">
        <f>IF(Calculator!G85&gt;0,Calculator!G85,Calculator!H85)</f>
        <v/>
      </c>
      <c r="M88" s="8">
        <f>IF(Calculator!E85="Dishwasher, single tank conveyor",Calculator!F85,0)</f>
        <v>0</v>
      </c>
      <c r="N88" s="11">
        <f t="shared" si="12"/>
        <v>146000</v>
      </c>
      <c r="O88" s="12">
        <f t="shared" si="13"/>
        <v>0</v>
      </c>
      <c r="Q88" s="8" t="str">
        <f>IF(Calculator!G85&gt;0,Calculator!G85,Calculator!H85)</f>
        <v/>
      </c>
      <c r="R88" s="8">
        <f>IF(Calculator!E85="Dishwasher, multi tank conveyor",Calculator!F85,0)</f>
        <v>0</v>
      </c>
      <c r="S88" s="11">
        <f t="shared" si="14"/>
        <v>219000</v>
      </c>
      <c r="T88" s="12">
        <f t="shared" si="15"/>
        <v>0</v>
      </c>
    </row>
    <row r="89" spans="1:20" x14ac:dyDescent="0.25">
      <c r="A89" s="8" t="str">
        <f>Calculator!D86</f>
        <v/>
      </c>
      <c r="B89" s="8" t="str">
        <f>IF(Calculator!G86&gt;0,Calculator!G86,Calculator!H86)</f>
        <v/>
      </c>
      <c r="C89" s="8">
        <f>IF(Calculator!E86="Dishwasher, under counter",Calculator!F86,0)</f>
        <v>0</v>
      </c>
      <c r="D89" s="11">
        <f t="shared" si="8"/>
        <v>27375</v>
      </c>
      <c r="E89" s="12">
        <f t="shared" si="9"/>
        <v>0</v>
      </c>
      <c r="G89" s="8" t="str">
        <f>IF(Calculator!G86&gt;0,Calculator!G86,Calculator!H86)</f>
        <v/>
      </c>
      <c r="H89" s="8">
        <f>IF(Calculator!E86="Dishwasher, stationary single tank door",Calculator!F86,0)</f>
        <v>0</v>
      </c>
      <c r="I89" s="11">
        <f t="shared" si="10"/>
        <v>102200</v>
      </c>
      <c r="J89" s="12">
        <f t="shared" si="11"/>
        <v>0</v>
      </c>
      <c r="L89" s="8" t="str">
        <f>IF(Calculator!G86&gt;0,Calculator!G86,Calculator!H86)</f>
        <v/>
      </c>
      <c r="M89" s="8">
        <f>IF(Calculator!E86="Dishwasher, single tank conveyor",Calculator!F86,0)</f>
        <v>0</v>
      </c>
      <c r="N89" s="11">
        <f t="shared" si="12"/>
        <v>146000</v>
      </c>
      <c r="O89" s="12">
        <f t="shared" si="13"/>
        <v>0</v>
      </c>
      <c r="Q89" s="8" t="str">
        <f>IF(Calculator!G86&gt;0,Calculator!G86,Calculator!H86)</f>
        <v/>
      </c>
      <c r="R89" s="8">
        <f>IF(Calculator!E86="Dishwasher, multi tank conveyor",Calculator!F86,0)</f>
        <v>0</v>
      </c>
      <c r="S89" s="11">
        <f t="shared" si="14"/>
        <v>219000</v>
      </c>
      <c r="T89" s="12">
        <f t="shared" si="15"/>
        <v>0</v>
      </c>
    </row>
    <row r="90" spans="1:20" x14ac:dyDescent="0.25">
      <c r="A90" s="8" t="str">
        <f>Calculator!D87</f>
        <v/>
      </c>
      <c r="B90" s="8" t="str">
        <f>IF(Calculator!G87&gt;0,Calculator!G87,Calculator!H87)</f>
        <v/>
      </c>
      <c r="C90" s="8">
        <f>IF(Calculator!E87="Dishwasher, under counter",Calculator!F87,0)</f>
        <v>0</v>
      </c>
      <c r="D90" s="11">
        <f t="shared" si="8"/>
        <v>27375</v>
      </c>
      <c r="E90" s="12">
        <f t="shared" si="9"/>
        <v>0</v>
      </c>
      <c r="G90" s="8" t="str">
        <f>IF(Calculator!G87&gt;0,Calculator!G87,Calculator!H87)</f>
        <v/>
      </c>
      <c r="H90" s="8">
        <f>IF(Calculator!E87="Dishwasher, stationary single tank door",Calculator!F87,0)</f>
        <v>0</v>
      </c>
      <c r="I90" s="11">
        <f t="shared" si="10"/>
        <v>102200</v>
      </c>
      <c r="J90" s="12">
        <f t="shared" si="11"/>
        <v>0</v>
      </c>
      <c r="L90" s="8" t="str">
        <f>IF(Calculator!G87&gt;0,Calculator!G87,Calculator!H87)</f>
        <v/>
      </c>
      <c r="M90" s="8">
        <f>IF(Calculator!E87="Dishwasher, single tank conveyor",Calculator!F87,0)</f>
        <v>0</v>
      </c>
      <c r="N90" s="11">
        <f t="shared" si="12"/>
        <v>146000</v>
      </c>
      <c r="O90" s="12">
        <f t="shared" si="13"/>
        <v>0</v>
      </c>
      <c r="Q90" s="8" t="str">
        <f>IF(Calculator!G87&gt;0,Calculator!G87,Calculator!H87)</f>
        <v/>
      </c>
      <c r="R90" s="8">
        <f>IF(Calculator!E87="Dishwasher, multi tank conveyor",Calculator!F87,0)</f>
        <v>0</v>
      </c>
      <c r="S90" s="11">
        <f t="shared" si="14"/>
        <v>219000</v>
      </c>
      <c r="T90" s="12">
        <f t="shared" si="15"/>
        <v>0</v>
      </c>
    </row>
    <row r="91" spans="1:20" x14ac:dyDescent="0.25">
      <c r="A91" s="8" t="str">
        <f>Calculator!D88</f>
        <v/>
      </c>
      <c r="B91" s="8" t="str">
        <f>IF(Calculator!G88&gt;0,Calculator!G88,Calculator!H88)</f>
        <v/>
      </c>
      <c r="C91" s="8">
        <f>IF(Calculator!E88="Dishwasher, under counter",Calculator!F88,0)</f>
        <v>0</v>
      </c>
      <c r="D91" s="11">
        <f t="shared" si="8"/>
        <v>27375</v>
      </c>
      <c r="E91" s="12">
        <f t="shared" si="9"/>
        <v>0</v>
      </c>
      <c r="G91" s="8" t="str">
        <f>IF(Calculator!G88&gt;0,Calculator!G88,Calculator!H88)</f>
        <v/>
      </c>
      <c r="H91" s="8">
        <f>IF(Calculator!E88="Dishwasher, stationary single tank door",Calculator!F88,0)</f>
        <v>0</v>
      </c>
      <c r="I91" s="11">
        <f t="shared" si="10"/>
        <v>102200</v>
      </c>
      <c r="J91" s="12">
        <f t="shared" si="11"/>
        <v>0</v>
      </c>
      <c r="L91" s="8" t="str">
        <f>IF(Calculator!G88&gt;0,Calculator!G88,Calculator!H88)</f>
        <v/>
      </c>
      <c r="M91" s="8">
        <f>IF(Calculator!E88="Dishwasher, single tank conveyor",Calculator!F88,0)</f>
        <v>0</v>
      </c>
      <c r="N91" s="11">
        <f t="shared" si="12"/>
        <v>146000</v>
      </c>
      <c r="O91" s="12">
        <f t="shared" si="13"/>
        <v>0</v>
      </c>
      <c r="Q91" s="8" t="str">
        <f>IF(Calculator!G88&gt;0,Calculator!G88,Calculator!H88)</f>
        <v/>
      </c>
      <c r="R91" s="8">
        <f>IF(Calculator!E88="Dishwasher, multi tank conveyor",Calculator!F88,0)</f>
        <v>0</v>
      </c>
      <c r="S91" s="11">
        <f t="shared" si="14"/>
        <v>219000</v>
      </c>
      <c r="T91" s="12">
        <f t="shared" si="15"/>
        <v>0</v>
      </c>
    </row>
    <row r="92" spans="1:20" x14ac:dyDescent="0.25">
      <c r="A92" s="8" t="str">
        <f>Calculator!D89</f>
        <v/>
      </c>
      <c r="B92" s="8" t="str">
        <f>IF(Calculator!G89&gt;0,Calculator!G89,Calculator!H89)</f>
        <v/>
      </c>
      <c r="C92" s="8">
        <f>IF(Calculator!E89="Dishwasher, under counter",Calculator!F89,0)</f>
        <v>0</v>
      </c>
      <c r="D92" s="11">
        <f t="shared" si="8"/>
        <v>27375</v>
      </c>
      <c r="E92" s="12">
        <f t="shared" si="9"/>
        <v>0</v>
      </c>
      <c r="G92" s="8" t="str">
        <f>IF(Calculator!G89&gt;0,Calculator!G89,Calculator!H89)</f>
        <v/>
      </c>
      <c r="H92" s="8">
        <f>IF(Calculator!E89="Dishwasher, stationary single tank door",Calculator!F89,0)</f>
        <v>0</v>
      </c>
      <c r="I92" s="11">
        <f t="shared" si="10"/>
        <v>102200</v>
      </c>
      <c r="J92" s="12">
        <f t="shared" si="11"/>
        <v>0</v>
      </c>
      <c r="L92" s="8" t="str">
        <f>IF(Calculator!G89&gt;0,Calculator!G89,Calculator!H89)</f>
        <v/>
      </c>
      <c r="M92" s="8">
        <f>IF(Calculator!E89="Dishwasher, single tank conveyor",Calculator!F89,0)</f>
        <v>0</v>
      </c>
      <c r="N92" s="11">
        <f t="shared" si="12"/>
        <v>146000</v>
      </c>
      <c r="O92" s="12">
        <f t="shared" si="13"/>
        <v>0</v>
      </c>
      <c r="Q92" s="8" t="str">
        <f>IF(Calculator!G89&gt;0,Calculator!G89,Calculator!H89)</f>
        <v/>
      </c>
      <c r="R92" s="8">
        <f>IF(Calculator!E89="Dishwasher, multi tank conveyor",Calculator!F89,0)</f>
        <v>0</v>
      </c>
      <c r="S92" s="11">
        <f t="shared" si="14"/>
        <v>219000</v>
      </c>
      <c r="T92" s="12">
        <f t="shared" si="15"/>
        <v>0</v>
      </c>
    </row>
    <row r="93" spans="1:20" x14ac:dyDescent="0.25">
      <c r="A93" s="8" t="str">
        <f>Calculator!D90</f>
        <v/>
      </c>
      <c r="B93" s="8" t="str">
        <f>IF(Calculator!G90&gt;0,Calculator!G90,Calculator!H90)</f>
        <v/>
      </c>
      <c r="C93" s="8">
        <f>IF(Calculator!E90="Dishwasher, under counter",Calculator!F90,0)</f>
        <v>0</v>
      </c>
      <c r="D93" s="11">
        <f t="shared" si="8"/>
        <v>27375</v>
      </c>
      <c r="E93" s="12">
        <f t="shared" si="9"/>
        <v>0</v>
      </c>
      <c r="G93" s="8" t="str">
        <f>IF(Calculator!G90&gt;0,Calculator!G90,Calculator!H90)</f>
        <v/>
      </c>
      <c r="H93" s="8">
        <f>IF(Calculator!E90="Dishwasher, stationary single tank door",Calculator!F90,0)</f>
        <v>0</v>
      </c>
      <c r="I93" s="11">
        <f t="shared" si="10"/>
        <v>102200</v>
      </c>
      <c r="J93" s="12">
        <f t="shared" si="11"/>
        <v>0</v>
      </c>
      <c r="L93" s="8" t="str">
        <f>IF(Calculator!G90&gt;0,Calculator!G90,Calculator!H90)</f>
        <v/>
      </c>
      <c r="M93" s="8">
        <f>IF(Calculator!E90="Dishwasher, single tank conveyor",Calculator!F90,0)</f>
        <v>0</v>
      </c>
      <c r="N93" s="11">
        <f t="shared" si="12"/>
        <v>146000</v>
      </c>
      <c r="O93" s="12">
        <f t="shared" si="13"/>
        <v>0</v>
      </c>
      <c r="Q93" s="8" t="str">
        <f>IF(Calculator!G90&gt;0,Calculator!G90,Calculator!H90)</f>
        <v/>
      </c>
      <c r="R93" s="8">
        <f>IF(Calculator!E90="Dishwasher, multi tank conveyor",Calculator!F90,0)</f>
        <v>0</v>
      </c>
      <c r="S93" s="11">
        <f t="shared" si="14"/>
        <v>219000</v>
      </c>
      <c r="T93" s="12">
        <f t="shared" si="15"/>
        <v>0</v>
      </c>
    </row>
    <row r="94" spans="1:20" x14ac:dyDescent="0.25">
      <c r="A94" s="8" t="str">
        <f>Calculator!D91</f>
        <v/>
      </c>
      <c r="B94" s="8" t="str">
        <f>IF(Calculator!G91&gt;0,Calculator!G91,Calculator!H91)</f>
        <v/>
      </c>
      <c r="C94" s="8">
        <f>IF(Calculator!E91="Dishwasher, under counter",Calculator!F91,0)</f>
        <v>0</v>
      </c>
      <c r="D94" s="11">
        <f t="shared" si="8"/>
        <v>27375</v>
      </c>
      <c r="E94" s="12">
        <f t="shared" si="9"/>
        <v>0</v>
      </c>
      <c r="G94" s="8" t="str">
        <f>IF(Calculator!G91&gt;0,Calculator!G91,Calculator!H91)</f>
        <v/>
      </c>
      <c r="H94" s="8">
        <f>IF(Calculator!E91="Dishwasher, stationary single tank door",Calculator!F91,0)</f>
        <v>0</v>
      </c>
      <c r="I94" s="11">
        <f t="shared" si="10"/>
        <v>102200</v>
      </c>
      <c r="J94" s="12">
        <f t="shared" si="11"/>
        <v>0</v>
      </c>
      <c r="L94" s="8" t="str">
        <f>IF(Calculator!G91&gt;0,Calculator!G91,Calculator!H91)</f>
        <v/>
      </c>
      <c r="M94" s="8">
        <f>IF(Calculator!E91="Dishwasher, single tank conveyor",Calculator!F91,0)</f>
        <v>0</v>
      </c>
      <c r="N94" s="11">
        <f t="shared" si="12"/>
        <v>146000</v>
      </c>
      <c r="O94" s="12">
        <f t="shared" si="13"/>
        <v>0</v>
      </c>
      <c r="Q94" s="8" t="str">
        <f>IF(Calculator!G91&gt;0,Calculator!G91,Calculator!H91)</f>
        <v/>
      </c>
      <c r="R94" s="8">
        <f>IF(Calculator!E91="Dishwasher, multi tank conveyor",Calculator!F91,0)</f>
        <v>0</v>
      </c>
      <c r="S94" s="11">
        <f t="shared" si="14"/>
        <v>219000</v>
      </c>
      <c r="T94" s="12">
        <f t="shared" si="15"/>
        <v>0</v>
      </c>
    </row>
    <row r="95" spans="1:20" x14ac:dyDescent="0.25">
      <c r="A95" s="8" t="str">
        <f>Calculator!D92</f>
        <v/>
      </c>
      <c r="B95" s="8" t="str">
        <f>IF(Calculator!G92&gt;0,Calculator!G92,Calculator!H92)</f>
        <v/>
      </c>
      <c r="C95" s="8">
        <f>IF(Calculator!E92="Dishwasher, under counter",Calculator!F92,0)</f>
        <v>0</v>
      </c>
      <c r="D95" s="11">
        <f t="shared" si="8"/>
        <v>27375</v>
      </c>
      <c r="E95" s="12">
        <f t="shared" si="9"/>
        <v>0</v>
      </c>
      <c r="G95" s="8" t="str">
        <f>IF(Calculator!G92&gt;0,Calculator!G92,Calculator!H92)</f>
        <v/>
      </c>
      <c r="H95" s="8">
        <f>IF(Calculator!E92="Dishwasher, stationary single tank door",Calculator!F92,0)</f>
        <v>0</v>
      </c>
      <c r="I95" s="11">
        <f t="shared" si="10"/>
        <v>102200</v>
      </c>
      <c r="J95" s="12">
        <f t="shared" si="11"/>
        <v>0</v>
      </c>
      <c r="L95" s="8" t="str">
        <f>IF(Calculator!G92&gt;0,Calculator!G92,Calculator!H92)</f>
        <v/>
      </c>
      <c r="M95" s="8">
        <f>IF(Calculator!E92="Dishwasher, single tank conveyor",Calculator!F92,0)</f>
        <v>0</v>
      </c>
      <c r="N95" s="11">
        <f t="shared" si="12"/>
        <v>146000</v>
      </c>
      <c r="O95" s="12">
        <f t="shared" si="13"/>
        <v>0</v>
      </c>
      <c r="Q95" s="8" t="str">
        <f>IF(Calculator!G92&gt;0,Calculator!G92,Calculator!H92)</f>
        <v/>
      </c>
      <c r="R95" s="8">
        <f>IF(Calculator!E92="Dishwasher, multi tank conveyor",Calculator!F92,0)</f>
        <v>0</v>
      </c>
      <c r="S95" s="11">
        <f t="shared" si="14"/>
        <v>219000</v>
      </c>
      <c r="T95" s="12">
        <f t="shared" si="15"/>
        <v>0</v>
      </c>
    </row>
    <row r="96" spans="1:20" x14ac:dyDescent="0.25">
      <c r="A96" s="8" t="str">
        <f>Calculator!D93</f>
        <v/>
      </c>
      <c r="B96" s="8" t="str">
        <f>IF(Calculator!G93&gt;0,Calculator!G93,Calculator!H93)</f>
        <v/>
      </c>
      <c r="C96" s="8">
        <f>IF(Calculator!E93="Dishwasher, under counter",Calculator!F93,0)</f>
        <v>0</v>
      </c>
      <c r="D96" s="11">
        <f t="shared" si="8"/>
        <v>27375</v>
      </c>
      <c r="E96" s="12">
        <f t="shared" si="9"/>
        <v>0</v>
      </c>
      <c r="G96" s="8" t="str">
        <f>IF(Calculator!G93&gt;0,Calculator!G93,Calculator!H93)</f>
        <v/>
      </c>
      <c r="H96" s="8">
        <f>IF(Calculator!E93="Dishwasher, stationary single tank door",Calculator!F93,0)</f>
        <v>0</v>
      </c>
      <c r="I96" s="11">
        <f t="shared" si="10"/>
        <v>102200</v>
      </c>
      <c r="J96" s="12">
        <f t="shared" si="11"/>
        <v>0</v>
      </c>
      <c r="L96" s="8" t="str">
        <f>IF(Calculator!G93&gt;0,Calculator!G93,Calculator!H93)</f>
        <v/>
      </c>
      <c r="M96" s="8">
        <f>IF(Calculator!E93="Dishwasher, single tank conveyor",Calculator!F93,0)</f>
        <v>0</v>
      </c>
      <c r="N96" s="11">
        <f t="shared" si="12"/>
        <v>146000</v>
      </c>
      <c r="O96" s="12">
        <f t="shared" si="13"/>
        <v>0</v>
      </c>
      <c r="Q96" s="8" t="str">
        <f>IF(Calculator!G93&gt;0,Calculator!G93,Calculator!H93)</f>
        <v/>
      </c>
      <c r="R96" s="8">
        <f>IF(Calculator!E93="Dishwasher, multi tank conveyor",Calculator!F93,0)</f>
        <v>0</v>
      </c>
      <c r="S96" s="11">
        <f t="shared" si="14"/>
        <v>219000</v>
      </c>
      <c r="T96" s="12">
        <f t="shared" si="15"/>
        <v>0</v>
      </c>
    </row>
    <row r="97" spans="1:20" x14ac:dyDescent="0.25">
      <c r="A97" s="8" t="str">
        <f>Calculator!D94</f>
        <v/>
      </c>
      <c r="B97" s="8" t="str">
        <f>IF(Calculator!G94&gt;0,Calculator!G94,Calculator!H94)</f>
        <v/>
      </c>
      <c r="C97" s="8">
        <f>IF(Calculator!E94="Dishwasher, under counter",Calculator!F94,0)</f>
        <v>0</v>
      </c>
      <c r="D97" s="11">
        <f t="shared" si="8"/>
        <v>27375</v>
      </c>
      <c r="E97" s="12">
        <f t="shared" si="9"/>
        <v>0</v>
      </c>
      <c r="G97" s="8" t="str">
        <f>IF(Calculator!G94&gt;0,Calculator!G94,Calculator!H94)</f>
        <v/>
      </c>
      <c r="H97" s="8">
        <f>IF(Calculator!E94="Dishwasher, stationary single tank door",Calculator!F94,0)</f>
        <v>0</v>
      </c>
      <c r="I97" s="11">
        <f t="shared" si="10"/>
        <v>102200</v>
      </c>
      <c r="J97" s="12">
        <f t="shared" si="11"/>
        <v>0</v>
      </c>
      <c r="L97" s="8" t="str">
        <f>IF(Calculator!G94&gt;0,Calculator!G94,Calculator!H94)</f>
        <v/>
      </c>
      <c r="M97" s="8">
        <f>IF(Calculator!E94="Dishwasher, single tank conveyor",Calculator!F94,0)</f>
        <v>0</v>
      </c>
      <c r="N97" s="11">
        <f t="shared" si="12"/>
        <v>146000</v>
      </c>
      <c r="O97" s="12">
        <f t="shared" si="13"/>
        <v>0</v>
      </c>
      <c r="Q97" s="8" t="str">
        <f>IF(Calculator!G94&gt;0,Calculator!G94,Calculator!H94)</f>
        <v/>
      </c>
      <c r="R97" s="8">
        <f>IF(Calculator!E94="Dishwasher, multi tank conveyor",Calculator!F94,0)</f>
        <v>0</v>
      </c>
      <c r="S97" s="11">
        <f t="shared" si="14"/>
        <v>219000</v>
      </c>
      <c r="T97" s="12">
        <f t="shared" si="15"/>
        <v>0</v>
      </c>
    </row>
    <row r="98" spans="1:20" x14ac:dyDescent="0.25">
      <c r="A98" s="8" t="str">
        <f>Calculator!D95</f>
        <v/>
      </c>
      <c r="B98" s="8" t="str">
        <f>IF(Calculator!G95&gt;0,Calculator!G95,Calculator!H95)</f>
        <v/>
      </c>
      <c r="C98" s="8">
        <f>IF(Calculator!E95="Dishwasher, under counter",Calculator!F95,0)</f>
        <v>0</v>
      </c>
      <c r="D98" s="11">
        <f t="shared" si="8"/>
        <v>27375</v>
      </c>
      <c r="E98" s="12">
        <f t="shared" si="9"/>
        <v>0</v>
      </c>
      <c r="G98" s="8" t="str">
        <f>IF(Calculator!G95&gt;0,Calculator!G95,Calculator!H95)</f>
        <v/>
      </c>
      <c r="H98" s="8">
        <f>IF(Calculator!E95="Dishwasher, stationary single tank door",Calculator!F95,0)</f>
        <v>0</v>
      </c>
      <c r="I98" s="11">
        <f t="shared" si="10"/>
        <v>102200</v>
      </c>
      <c r="J98" s="12">
        <f t="shared" si="11"/>
        <v>0</v>
      </c>
      <c r="L98" s="8" t="str">
        <f>IF(Calculator!G95&gt;0,Calculator!G95,Calculator!H95)</f>
        <v/>
      </c>
      <c r="M98" s="8">
        <f>IF(Calculator!E95="Dishwasher, single tank conveyor",Calculator!F95,0)</f>
        <v>0</v>
      </c>
      <c r="N98" s="11">
        <f t="shared" si="12"/>
        <v>146000</v>
      </c>
      <c r="O98" s="12">
        <f t="shared" si="13"/>
        <v>0</v>
      </c>
      <c r="Q98" s="8" t="str">
        <f>IF(Calculator!G95&gt;0,Calculator!G95,Calculator!H95)</f>
        <v/>
      </c>
      <c r="R98" s="8">
        <f>IF(Calculator!E95="Dishwasher, multi tank conveyor",Calculator!F95,0)</f>
        <v>0</v>
      </c>
      <c r="S98" s="11">
        <f t="shared" si="14"/>
        <v>219000</v>
      </c>
      <c r="T98" s="12">
        <f t="shared" si="15"/>
        <v>0</v>
      </c>
    </row>
    <row r="99" spans="1:20" x14ac:dyDescent="0.25">
      <c r="A99" s="8" t="str">
        <f>Calculator!D96</f>
        <v/>
      </c>
      <c r="B99" s="8" t="str">
        <f>IF(Calculator!G96&gt;0,Calculator!G96,Calculator!H96)</f>
        <v/>
      </c>
      <c r="C99" s="8">
        <f>IF(Calculator!E96="Dishwasher, under counter",Calculator!F96,0)</f>
        <v>0</v>
      </c>
      <c r="D99" s="11">
        <f t="shared" si="8"/>
        <v>27375</v>
      </c>
      <c r="E99" s="12">
        <f t="shared" si="9"/>
        <v>0</v>
      </c>
      <c r="G99" s="8" t="str">
        <f>IF(Calculator!G96&gt;0,Calculator!G96,Calculator!H96)</f>
        <v/>
      </c>
      <c r="H99" s="8">
        <f>IF(Calculator!E96="Dishwasher, stationary single tank door",Calculator!F96,0)</f>
        <v>0</v>
      </c>
      <c r="I99" s="11">
        <f t="shared" si="10"/>
        <v>102200</v>
      </c>
      <c r="J99" s="12">
        <f t="shared" si="11"/>
        <v>0</v>
      </c>
      <c r="L99" s="8" t="str">
        <f>IF(Calculator!G96&gt;0,Calculator!G96,Calculator!H96)</f>
        <v/>
      </c>
      <c r="M99" s="8">
        <f>IF(Calculator!E96="Dishwasher, single tank conveyor",Calculator!F96,0)</f>
        <v>0</v>
      </c>
      <c r="N99" s="11">
        <f t="shared" si="12"/>
        <v>146000</v>
      </c>
      <c r="O99" s="12">
        <f t="shared" si="13"/>
        <v>0</v>
      </c>
      <c r="Q99" s="8" t="str">
        <f>IF(Calculator!G96&gt;0,Calculator!G96,Calculator!H96)</f>
        <v/>
      </c>
      <c r="R99" s="8">
        <f>IF(Calculator!E96="Dishwasher, multi tank conveyor",Calculator!F96,0)</f>
        <v>0</v>
      </c>
      <c r="S99" s="11">
        <f t="shared" si="14"/>
        <v>219000</v>
      </c>
      <c r="T99" s="12">
        <f t="shared" si="15"/>
        <v>0</v>
      </c>
    </row>
    <row r="100" spans="1:20" x14ac:dyDescent="0.25">
      <c r="A100" s="8" t="str">
        <f>Calculator!D97</f>
        <v/>
      </c>
      <c r="B100" s="8" t="str">
        <f>IF(Calculator!G97&gt;0,Calculator!G97,Calculator!H97)</f>
        <v/>
      </c>
      <c r="C100" s="8">
        <f>IF(Calculator!E97="Dishwasher, under counter",Calculator!F97,0)</f>
        <v>0</v>
      </c>
      <c r="D100" s="11">
        <f t="shared" si="8"/>
        <v>27375</v>
      </c>
      <c r="E100" s="12">
        <f t="shared" si="9"/>
        <v>0</v>
      </c>
      <c r="G100" s="8" t="str">
        <f>IF(Calculator!G97&gt;0,Calculator!G97,Calculator!H97)</f>
        <v/>
      </c>
      <c r="H100" s="8">
        <f>IF(Calculator!E97="Dishwasher, stationary single tank door",Calculator!F97,0)</f>
        <v>0</v>
      </c>
      <c r="I100" s="11">
        <f t="shared" si="10"/>
        <v>102200</v>
      </c>
      <c r="J100" s="12">
        <f t="shared" si="11"/>
        <v>0</v>
      </c>
      <c r="L100" s="8" t="str">
        <f>IF(Calculator!G97&gt;0,Calculator!G97,Calculator!H97)</f>
        <v/>
      </c>
      <c r="M100" s="8">
        <f>IF(Calculator!E97="Dishwasher, single tank conveyor",Calculator!F97,0)</f>
        <v>0</v>
      </c>
      <c r="N100" s="11">
        <f t="shared" si="12"/>
        <v>146000</v>
      </c>
      <c r="O100" s="12">
        <f t="shared" si="13"/>
        <v>0</v>
      </c>
      <c r="Q100" s="8" t="str">
        <f>IF(Calculator!G97&gt;0,Calculator!G97,Calculator!H97)</f>
        <v/>
      </c>
      <c r="R100" s="8">
        <f>IF(Calculator!E97="Dishwasher, multi tank conveyor",Calculator!F97,0)</f>
        <v>0</v>
      </c>
      <c r="S100" s="11">
        <f t="shared" si="14"/>
        <v>219000</v>
      </c>
      <c r="T100" s="12">
        <f t="shared" si="15"/>
        <v>0</v>
      </c>
    </row>
    <row r="101" spans="1:20" x14ac:dyDescent="0.25">
      <c r="A101" s="8" t="str">
        <f>Calculator!D98</f>
        <v/>
      </c>
      <c r="B101" s="8" t="str">
        <f>IF(Calculator!G98&gt;0,Calculator!G98,Calculator!H98)</f>
        <v/>
      </c>
      <c r="C101" s="8">
        <f>IF(Calculator!E98="Dishwasher, under counter",Calculator!F98,0)</f>
        <v>0</v>
      </c>
      <c r="D101" s="11">
        <f t="shared" si="8"/>
        <v>27375</v>
      </c>
      <c r="E101" s="12">
        <f t="shared" si="9"/>
        <v>0</v>
      </c>
      <c r="G101" s="8" t="str">
        <f>IF(Calculator!G98&gt;0,Calculator!G98,Calculator!H98)</f>
        <v/>
      </c>
      <c r="H101" s="8">
        <f>IF(Calculator!E98="Dishwasher, stationary single tank door",Calculator!F98,0)</f>
        <v>0</v>
      </c>
      <c r="I101" s="11">
        <f t="shared" si="10"/>
        <v>102200</v>
      </c>
      <c r="J101" s="12">
        <f t="shared" si="11"/>
        <v>0</v>
      </c>
      <c r="L101" s="8" t="str">
        <f>IF(Calculator!G98&gt;0,Calculator!G98,Calculator!H98)</f>
        <v/>
      </c>
      <c r="M101" s="8">
        <f>IF(Calculator!E98="Dishwasher, single tank conveyor",Calculator!F98,0)</f>
        <v>0</v>
      </c>
      <c r="N101" s="11">
        <f t="shared" si="12"/>
        <v>146000</v>
      </c>
      <c r="O101" s="12">
        <f t="shared" si="13"/>
        <v>0</v>
      </c>
      <c r="Q101" s="8" t="str">
        <f>IF(Calculator!G98&gt;0,Calculator!G98,Calculator!H98)</f>
        <v/>
      </c>
      <c r="R101" s="8">
        <f>IF(Calculator!E98="Dishwasher, multi tank conveyor",Calculator!F98,0)</f>
        <v>0</v>
      </c>
      <c r="S101" s="11">
        <f t="shared" si="14"/>
        <v>219000</v>
      </c>
      <c r="T101" s="12">
        <f t="shared" si="15"/>
        <v>0</v>
      </c>
    </row>
    <row r="102" spans="1:20" x14ac:dyDescent="0.25">
      <c r="A102" s="8" t="str">
        <f>Calculator!D99</f>
        <v/>
      </c>
      <c r="B102" s="8" t="str">
        <f>IF(Calculator!G99&gt;0,Calculator!G99,Calculator!H99)</f>
        <v/>
      </c>
      <c r="C102" s="8">
        <f>IF(Calculator!E99="Dishwasher, under counter",Calculator!F99,0)</f>
        <v>0</v>
      </c>
      <c r="D102" s="11">
        <f t="shared" si="8"/>
        <v>27375</v>
      </c>
      <c r="E102" s="12">
        <f t="shared" si="9"/>
        <v>0</v>
      </c>
      <c r="G102" s="8" t="str">
        <f>IF(Calculator!G99&gt;0,Calculator!G99,Calculator!H99)</f>
        <v/>
      </c>
      <c r="H102" s="8">
        <f>IF(Calculator!E99="Dishwasher, stationary single tank door",Calculator!F99,0)</f>
        <v>0</v>
      </c>
      <c r="I102" s="11">
        <f t="shared" si="10"/>
        <v>102200</v>
      </c>
      <c r="J102" s="12">
        <f t="shared" si="11"/>
        <v>0</v>
      </c>
      <c r="L102" s="8" t="str">
        <f>IF(Calculator!G99&gt;0,Calculator!G99,Calculator!H99)</f>
        <v/>
      </c>
      <c r="M102" s="8">
        <f>IF(Calculator!E99="Dishwasher, single tank conveyor",Calculator!F99,0)</f>
        <v>0</v>
      </c>
      <c r="N102" s="11">
        <f t="shared" si="12"/>
        <v>146000</v>
      </c>
      <c r="O102" s="12">
        <f t="shared" si="13"/>
        <v>0</v>
      </c>
      <c r="Q102" s="8" t="str">
        <f>IF(Calculator!G99&gt;0,Calculator!G99,Calculator!H99)</f>
        <v/>
      </c>
      <c r="R102" s="8">
        <f>IF(Calculator!E99="Dishwasher, multi tank conveyor",Calculator!F99,0)</f>
        <v>0</v>
      </c>
      <c r="S102" s="11">
        <f t="shared" si="14"/>
        <v>219000</v>
      </c>
      <c r="T102" s="12">
        <f t="shared" si="15"/>
        <v>0</v>
      </c>
    </row>
    <row r="103" spans="1:20" x14ac:dyDescent="0.25">
      <c r="A103" s="8" t="str">
        <f>Calculator!D100</f>
        <v/>
      </c>
      <c r="B103" s="8" t="str">
        <f>IF(Calculator!G100&gt;0,Calculator!G100,Calculator!H100)</f>
        <v/>
      </c>
      <c r="C103" s="8">
        <f>IF(Calculator!E100="Dishwasher, under counter",Calculator!F100,0)</f>
        <v>0</v>
      </c>
      <c r="D103" s="11">
        <f t="shared" si="8"/>
        <v>27375</v>
      </c>
      <c r="E103" s="12">
        <f t="shared" si="9"/>
        <v>0</v>
      </c>
      <c r="G103" s="8" t="str">
        <f>IF(Calculator!G100&gt;0,Calculator!G100,Calculator!H100)</f>
        <v/>
      </c>
      <c r="H103" s="8">
        <f>IF(Calculator!E100="Dishwasher, stationary single tank door",Calculator!F100,0)</f>
        <v>0</v>
      </c>
      <c r="I103" s="11">
        <f t="shared" si="10"/>
        <v>102200</v>
      </c>
      <c r="J103" s="12">
        <f t="shared" si="11"/>
        <v>0</v>
      </c>
      <c r="L103" s="8" t="str">
        <f>IF(Calculator!G100&gt;0,Calculator!G100,Calculator!H100)</f>
        <v/>
      </c>
      <c r="M103" s="8">
        <f>IF(Calculator!E100="Dishwasher, single tank conveyor",Calculator!F100,0)</f>
        <v>0</v>
      </c>
      <c r="N103" s="11">
        <f t="shared" si="12"/>
        <v>146000</v>
      </c>
      <c r="O103" s="12">
        <f t="shared" si="13"/>
        <v>0</v>
      </c>
      <c r="Q103" s="8" t="str">
        <f>IF(Calculator!G100&gt;0,Calculator!G100,Calculator!H100)</f>
        <v/>
      </c>
      <c r="R103" s="8">
        <f>IF(Calculator!E100="Dishwasher, multi tank conveyor",Calculator!F100,0)</f>
        <v>0</v>
      </c>
      <c r="S103" s="11">
        <f t="shared" si="14"/>
        <v>219000</v>
      </c>
      <c r="T103" s="12">
        <f t="shared" si="15"/>
        <v>0</v>
      </c>
    </row>
    <row r="104" spans="1:20" x14ac:dyDescent="0.25">
      <c r="A104" s="8" t="str">
        <f>Calculator!D101</f>
        <v/>
      </c>
      <c r="B104" s="8" t="str">
        <f>IF(Calculator!G101&gt;0,Calculator!G101,Calculator!H101)</f>
        <v/>
      </c>
      <c r="C104" s="8">
        <f>IF(Calculator!E101="Dishwasher, under counter",Calculator!F101,0)</f>
        <v>0</v>
      </c>
      <c r="D104" s="11">
        <f t="shared" si="8"/>
        <v>27375</v>
      </c>
      <c r="E104" s="12">
        <f t="shared" si="9"/>
        <v>0</v>
      </c>
      <c r="G104" s="8" t="str">
        <f>IF(Calculator!G101&gt;0,Calculator!G101,Calculator!H101)</f>
        <v/>
      </c>
      <c r="H104" s="8">
        <f>IF(Calculator!E101="Dishwasher, stationary single tank door",Calculator!F101,0)</f>
        <v>0</v>
      </c>
      <c r="I104" s="11">
        <f t="shared" si="10"/>
        <v>102200</v>
      </c>
      <c r="J104" s="12">
        <f t="shared" si="11"/>
        <v>0</v>
      </c>
      <c r="L104" s="8" t="str">
        <f>IF(Calculator!G101&gt;0,Calculator!G101,Calculator!H101)</f>
        <v/>
      </c>
      <c r="M104" s="8">
        <f>IF(Calculator!E101="Dishwasher, single tank conveyor",Calculator!F101,0)</f>
        <v>0</v>
      </c>
      <c r="N104" s="11">
        <f t="shared" si="12"/>
        <v>146000</v>
      </c>
      <c r="O104" s="12">
        <f t="shared" si="13"/>
        <v>0</v>
      </c>
      <c r="Q104" s="8" t="str">
        <f>IF(Calculator!G101&gt;0,Calculator!G101,Calculator!H101)</f>
        <v/>
      </c>
      <c r="R104" s="8">
        <f>IF(Calculator!E101="Dishwasher, multi tank conveyor",Calculator!F101,0)</f>
        <v>0</v>
      </c>
      <c r="S104" s="11">
        <f t="shared" si="14"/>
        <v>219000</v>
      </c>
      <c r="T104" s="12">
        <f t="shared" si="15"/>
        <v>0</v>
      </c>
    </row>
    <row r="105" spans="1:20" x14ac:dyDescent="0.25">
      <c r="A105" s="8" t="str">
        <f>Calculator!D102</f>
        <v/>
      </c>
      <c r="B105" s="8" t="str">
        <f>IF(Calculator!G102&gt;0,Calculator!G102,Calculator!H102)</f>
        <v/>
      </c>
      <c r="C105" s="8">
        <f>IF(Calculator!E102="Dishwasher, under counter",Calculator!F102,0)</f>
        <v>0</v>
      </c>
      <c r="D105" s="11">
        <f t="shared" si="8"/>
        <v>27375</v>
      </c>
      <c r="E105" s="12">
        <f t="shared" si="9"/>
        <v>0</v>
      </c>
      <c r="G105" s="8" t="str">
        <f>IF(Calculator!G102&gt;0,Calculator!G102,Calculator!H102)</f>
        <v/>
      </c>
      <c r="H105" s="8">
        <f>IF(Calculator!E102="Dishwasher, stationary single tank door",Calculator!F102,0)</f>
        <v>0</v>
      </c>
      <c r="I105" s="11">
        <f t="shared" si="10"/>
        <v>102200</v>
      </c>
      <c r="J105" s="12">
        <f t="shared" si="11"/>
        <v>0</v>
      </c>
      <c r="L105" s="8" t="str">
        <f>IF(Calculator!G102&gt;0,Calculator!G102,Calculator!H102)</f>
        <v/>
      </c>
      <c r="M105" s="8">
        <f>IF(Calculator!E102="Dishwasher, single tank conveyor",Calculator!F102,0)</f>
        <v>0</v>
      </c>
      <c r="N105" s="11">
        <f t="shared" si="12"/>
        <v>146000</v>
      </c>
      <c r="O105" s="12">
        <f t="shared" si="13"/>
        <v>0</v>
      </c>
      <c r="Q105" s="8" t="str">
        <f>IF(Calculator!G102&gt;0,Calculator!G102,Calculator!H102)</f>
        <v/>
      </c>
      <c r="R105" s="8">
        <f>IF(Calculator!E102="Dishwasher, multi tank conveyor",Calculator!F102,0)</f>
        <v>0</v>
      </c>
      <c r="S105" s="11">
        <f t="shared" si="14"/>
        <v>219000</v>
      </c>
      <c r="T105" s="12">
        <f t="shared" si="15"/>
        <v>0</v>
      </c>
    </row>
    <row r="106" spans="1:20" x14ac:dyDescent="0.25">
      <c r="A106" s="8" t="str">
        <f>Calculator!D103</f>
        <v/>
      </c>
      <c r="B106" s="8" t="str">
        <f>IF(Calculator!G103&gt;0,Calculator!G103,Calculator!H103)</f>
        <v/>
      </c>
      <c r="C106" s="8">
        <f>IF(Calculator!E103="Dishwasher, under counter",Calculator!F103,0)</f>
        <v>0</v>
      </c>
      <c r="D106" s="11">
        <f t="shared" si="8"/>
        <v>27375</v>
      </c>
      <c r="E106" s="12">
        <f t="shared" si="9"/>
        <v>0</v>
      </c>
      <c r="G106" s="8" t="str">
        <f>IF(Calculator!G103&gt;0,Calculator!G103,Calculator!H103)</f>
        <v/>
      </c>
      <c r="H106" s="8">
        <f>IF(Calculator!E103="Dishwasher, stationary single tank door",Calculator!F103,0)</f>
        <v>0</v>
      </c>
      <c r="I106" s="11">
        <f t="shared" si="10"/>
        <v>102200</v>
      </c>
      <c r="J106" s="12">
        <f t="shared" si="11"/>
        <v>0</v>
      </c>
      <c r="L106" s="8" t="str">
        <f>IF(Calculator!G103&gt;0,Calculator!G103,Calculator!H103)</f>
        <v/>
      </c>
      <c r="M106" s="8">
        <f>IF(Calculator!E103="Dishwasher, single tank conveyor",Calculator!F103,0)</f>
        <v>0</v>
      </c>
      <c r="N106" s="11">
        <f t="shared" si="12"/>
        <v>146000</v>
      </c>
      <c r="O106" s="12">
        <f t="shared" si="13"/>
        <v>0</v>
      </c>
      <c r="Q106" s="8" t="str">
        <f>IF(Calculator!G103&gt;0,Calculator!G103,Calculator!H103)</f>
        <v/>
      </c>
      <c r="R106" s="8">
        <f>IF(Calculator!E103="Dishwasher, multi tank conveyor",Calculator!F103,0)</f>
        <v>0</v>
      </c>
      <c r="S106" s="11">
        <f t="shared" si="14"/>
        <v>219000</v>
      </c>
      <c r="T106" s="12">
        <f t="shared" si="15"/>
        <v>0</v>
      </c>
    </row>
    <row r="107" spans="1:20" x14ac:dyDescent="0.25">
      <c r="A107" s="8" t="str">
        <f>Calculator!D104</f>
        <v/>
      </c>
      <c r="B107" s="8" t="str">
        <f>IF(Calculator!G104&gt;0,Calculator!G104,Calculator!H104)</f>
        <v/>
      </c>
      <c r="C107" s="8">
        <f>IF(Calculator!E104="Dishwasher, under counter",Calculator!F104,0)</f>
        <v>0</v>
      </c>
      <c r="D107" s="11">
        <f t="shared" si="8"/>
        <v>27375</v>
      </c>
      <c r="E107" s="12">
        <f t="shared" si="9"/>
        <v>0</v>
      </c>
      <c r="G107" s="8" t="str">
        <f>IF(Calculator!G104&gt;0,Calculator!G104,Calculator!H104)</f>
        <v/>
      </c>
      <c r="H107" s="8">
        <f>IF(Calculator!E104="Dishwasher, stationary single tank door",Calculator!F104,0)</f>
        <v>0</v>
      </c>
      <c r="I107" s="11">
        <f t="shared" si="10"/>
        <v>102200</v>
      </c>
      <c r="J107" s="12">
        <f t="shared" si="11"/>
        <v>0</v>
      </c>
      <c r="L107" s="8" t="str">
        <f>IF(Calculator!G104&gt;0,Calculator!G104,Calculator!H104)</f>
        <v/>
      </c>
      <c r="M107" s="8">
        <f>IF(Calculator!E104="Dishwasher, single tank conveyor",Calculator!F104,0)</f>
        <v>0</v>
      </c>
      <c r="N107" s="11">
        <f t="shared" si="12"/>
        <v>146000</v>
      </c>
      <c r="O107" s="12">
        <f t="shared" si="13"/>
        <v>0</v>
      </c>
      <c r="Q107" s="8" t="str">
        <f>IF(Calculator!G104&gt;0,Calculator!G104,Calculator!H104)</f>
        <v/>
      </c>
      <c r="R107" s="8">
        <f>IF(Calculator!E104="Dishwasher, multi tank conveyor",Calculator!F104,0)</f>
        <v>0</v>
      </c>
      <c r="S107" s="11">
        <f t="shared" si="14"/>
        <v>219000</v>
      </c>
      <c r="T107" s="12">
        <f t="shared" si="15"/>
        <v>0</v>
      </c>
    </row>
    <row r="108" spans="1:20" x14ac:dyDescent="0.25">
      <c r="A108" s="8" t="str">
        <f>Calculator!D105</f>
        <v/>
      </c>
      <c r="B108" s="8" t="str">
        <f>IF(Calculator!G105&gt;0,Calculator!G105,Calculator!H105)</f>
        <v/>
      </c>
      <c r="C108" s="8">
        <f>IF(Calculator!E105="Dishwasher, under counter",Calculator!F105,0)</f>
        <v>0</v>
      </c>
      <c r="D108" s="11">
        <f t="shared" si="8"/>
        <v>27375</v>
      </c>
      <c r="E108" s="12">
        <f t="shared" si="9"/>
        <v>0</v>
      </c>
      <c r="G108" s="8" t="str">
        <f>IF(Calculator!G105&gt;0,Calculator!G105,Calculator!H105)</f>
        <v/>
      </c>
      <c r="H108" s="8">
        <f>IF(Calculator!E105="Dishwasher, stationary single tank door",Calculator!F105,0)</f>
        <v>0</v>
      </c>
      <c r="I108" s="11">
        <f t="shared" si="10"/>
        <v>102200</v>
      </c>
      <c r="J108" s="12">
        <f t="shared" si="11"/>
        <v>0</v>
      </c>
      <c r="L108" s="8" t="str">
        <f>IF(Calculator!G105&gt;0,Calculator!G105,Calculator!H105)</f>
        <v/>
      </c>
      <c r="M108" s="8">
        <f>IF(Calculator!E105="Dishwasher, single tank conveyor",Calculator!F105,0)</f>
        <v>0</v>
      </c>
      <c r="N108" s="11">
        <f t="shared" si="12"/>
        <v>146000</v>
      </c>
      <c r="O108" s="12">
        <f t="shared" si="13"/>
        <v>0</v>
      </c>
      <c r="Q108" s="8" t="str">
        <f>IF(Calculator!G105&gt;0,Calculator!G105,Calculator!H105)</f>
        <v/>
      </c>
      <c r="R108" s="8">
        <f>IF(Calculator!E105="Dishwasher, multi tank conveyor",Calculator!F105,0)</f>
        <v>0</v>
      </c>
      <c r="S108" s="11">
        <f t="shared" si="14"/>
        <v>219000</v>
      </c>
      <c r="T108" s="12">
        <f t="shared" si="15"/>
        <v>0</v>
      </c>
    </row>
    <row r="109" spans="1:20" x14ac:dyDescent="0.25">
      <c r="A109" s="8" t="str">
        <f>Calculator!D106</f>
        <v/>
      </c>
      <c r="B109" s="8" t="str">
        <f>IF(Calculator!G106&gt;0,Calculator!G106,Calculator!H106)</f>
        <v/>
      </c>
      <c r="C109" s="8">
        <f>IF(Calculator!E106="Dishwasher, under counter",Calculator!F106,0)</f>
        <v>0</v>
      </c>
      <c r="D109" s="11">
        <f t="shared" si="8"/>
        <v>27375</v>
      </c>
      <c r="E109" s="12">
        <f t="shared" si="9"/>
        <v>0</v>
      </c>
      <c r="G109" s="8" t="str">
        <f>IF(Calculator!G106&gt;0,Calculator!G106,Calculator!H106)</f>
        <v/>
      </c>
      <c r="H109" s="8">
        <f>IF(Calculator!E106="Dishwasher, stationary single tank door",Calculator!F106,0)</f>
        <v>0</v>
      </c>
      <c r="I109" s="11">
        <f t="shared" si="10"/>
        <v>102200</v>
      </c>
      <c r="J109" s="12">
        <f t="shared" si="11"/>
        <v>0</v>
      </c>
      <c r="L109" s="8" t="str">
        <f>IF(Calculator!G106&gt;0,Calculator!G106,Calculator!H106)</f>
        <v/>
      </c>
      <c r="M109" s="8">
        <f>IF(Calculator!E106="Dishwasher, single tank conveyor",Calculator!F106,0)</f>
        <v>0</v>
      </c>
      <c r="N109" s="11">
        <f t="shared" si="12"/>
        <v>146000</v>
      </c>
      <c r="O109" s="12">
        <f t="shared" si="13"/>
        <v>0</v>
      </c>
      <c r="Q109" s="8" t="str">
        <f>IF(Calculator!G106&gt;0,Calculator!G106,Calculator!H106)</f>
        <v/>
      </c>
      <c r="R109" s="8">
        <f>IF(Calculator!E106="Dishwasher, multi tank conveyor",Calculator!F106,0)</f>
        <v>0</v>
      </c>
      <c r="S109" s="11">
        <f t="shared" si="14"/>
        <v>219000</v>
      </c>
      <c r="T109" s="12">
        <f t="shared" si="15"/>
        <v>0</v>
      </c>
    </row>
    <row r="110" spans="1:20" x14ac:dyDescent="0.25">
      <c r="A110" s="8" t="str">
        <f>Calculator!D107</f>
        <v/>
      </c>
      <c r="B110" s="8" t="str">
        <f>IF(Calculator!G107&gt;0,Calculator!G107,Calculator!H107)</f>
        <v/>
      </c>
      <c r="C110" s="8">
        <f>IF(Calculator!E107="Dishwasher, under counter",Calculator!F107,0)</f>
        <v>0</v>
      </c>
      <c r="D110" s="11">
        <f t="shared" si="8"/>
        <v>27375</v>
      </c>
      <c r="E110" s="12">
        <f t="shared" si="9"/>
        <v>0</v>
      </c>
      <c r="G110" s="8" t="str">
        <f>IF(Calculator!G107&gt;0,Calculator!G107,Calculator!H107)</f>
        <v/>
      </c>
      <c r="H110" s="8">
        <f>IF(Calculator!E107="Dishwasher, stationary single tank door",Calculator!F107,0)</f>
        <v>0</v>
      </c>
      <c r="I110" s="11">
        <f t="shared" si="10"/>
        <v>102200</v>
      </c>
      <c r="J110" s="12">
        <f t="shared" si="11"/>
        <v>0</v>
      </c>
      <c r="L110" s="8" t="str">
        <f>IF(Calculator!G107&gt;0,Calculator!G107,Calculator!H107)</f>
        <v/>
      </c>
      <c r="M110" s="8">
        <f>IF(Calculator!E107="Dishwasher, single tank conveyor",Calculator!F107,0)</f>
        <v>0</v>
      </c>
      <c r="N110" s="11">
        <f t="shared" si="12"/>
        <v>146000</v>
      </c>
      <c r="O110" s="12">
        <f t="shared" si="13"/>
        <v>0</v>
      </c>
      <c r="Q110" s="8" t="str">
        <f>IF(Calculator!G107&gt;0,Calculator!G107,Calculator!H107)</f>
        <v/>
      </c>
      <c r="R110" s="8">
        <f>IF(Calculator!E107="Dishwasher, multi tank conveyor",Calculator!F107,0)</f>
        <v>0</v>
      </c>
      <c r="S110" s="11">
        <f t="shared" si="14"/>
        <v>219000</v>
      </c>
      <c r="T110" s="12">
        <f t="shared" si="15"/>
        <v>0</v>
      </c>
    </row>
    <row r="111" spans="1:20" x14ac:dyDescent="0.25">
      <c r="A111" s="8" t="str">
        <f>Calculator!D108</f>
        <v/>
      </c>
      <c r="B111" s="8" t="str">
        <f>IF(Calculator!G108&gt;0,Calculator!G108,Calculator!H108)</f>
        <v/>
      </c>
      <c r="C111" s="8">
        <f>IF(Calculator!E108="Dishwasher, under counter",Calculator!F108,0)</f>
        <v>0</v>
      </c>
      <c r="D111" s="11">
        <f t="shared" si="8"/>
        <v>27375</v>
      </c>
      <c r="E111" s="12">
        <f t="shared" si="9"/>
        <v>0</v>
      </c>
      <c r="G111" s="8" t="str">
        <f>IF(Calculator!G108&gt;0,Calculator!G108,Calculator!H108)</f>
        <v/>
      </c>
      <c r="H111" s="8">
        <f>IF(Calculator!E108="Dishwasher, stationary single tank door",Calculator!F108,0)</f>
        <v>0</v>
      </c>
      <c r="I111" s="11">
        <f t="shared" si="10"/>
        <v>102200</v>
      </c>
      <c r="J111" s="12">
        <f t="shared" si="11"/>
        <v>0</v>
      </c>
      <c r="L111" s="8" t="str">
        <f>IF(Calculator!G108&gt;0,Calculator!G108,Calculator!H108)</f>
        <v/>
      </c>
      <c r="M111" s="8">
        <f>IF(Calculator!E108="Dishwasher, single tank conveyor",Calculator!F108,0)</f>
        <v>0</v>
      </c>
      <c r="N111" s="11">
        <f t="shared" si="12"/>
        <v>146000</v>
      </c>
      <c r="O111" s="12">
        <f t="shared" si="13"/>
        <v>0</v>
      </c>
      <c r="Q111" s="8" t="str">
        <f>IF(Calculator!G108&gt;0,Calculator!G108,Calculator!H108)</f>
        <v/>
      </c>
      <c r="R111" s="8">
        <f>IF(Calculator!E108="Dishwasher, multi tank conveyor",Calculator!F108,0)</f>
        <v>0</v>
      </c>
      <c r="S111" s="11">
        <f t="shared" si="14"/>
        <v>219000</v>
      </c>
      <c r="T111" s="12">
        <f t="shared" si="15"/>
        <v>0</v>
      </c>
    </row>
    <row r="112" spans="1:20" x14ac:dyDescent="0.25">
      <c r="A112" s="8" t="str">
        <f>Calculator!D109</f>
        <v/>
      </c>
      <c r="B112" s="8" t="str">
        <f>IF(Calculator!G109&gt;0,Calculator!G109,Calculator!H109)</f>
        <v/>
      </c>
      <c r="C112" s="8">
        <f>IF(Calculator!E109="Dishwasher, under counter",Calculator!F109,0)</f>
        <v>0</v>
      </c>
      <c r="D112" s="11">
        <f t="shared" si="8"/>
        <v>27375</v>
      </c>
      <c r="E112" s="12">
        <f t="shared" si="9"/>
        <v>0</v>
      </c>
      <c r="G112" s="8" t="str">
        <f>IF(Calculator!G109&gt;0,Calculator!G109,Calculator!H109)</f>
        <v/>
      </c>
      <c r="H112" s="8">
        <f>IF(Calculator!E109="Dishwasher, stationary single tank door",Calculator!F109,0)</f>
        <v>0</v>
      </c>
      <c r="I112" s="11">
        <f t="shared" si="10"/>
        <v>102200</v>
      </c>
      <c r="J112" s="12">
        <f t="shared" si="11"/>
        <v>0</v>
      </c>
      <c r="L112" s="8" t="str">
        <f>IF(Calculator!G109&gt;0,Calculator!G109,Calculator!H109)</f>
        <v/>
      </c>
      <c r="M112" s="8">
        <f>IF(Calculator!E109="Dishwasher, single tank conveyor",Calculator!F109,0)</f>
        <v>0</v>
      </c>
      <c r="N112" s="11">
        <f t="shared" si="12"/>
        <v>146000</v>
      </c>
      <c r="O112" s="12">
        <f t="shared" si="13"/>
        <v>0</v>
      </c>
      <c r="Q112" s="8" t="str">
        <f>IF(Calculator!G109&gt;0,Calculator!G109,Calculator!H109)</f>
        <v/>
      </c>
      <c r="R112" s="8">
        <f>IF(Calculator!E109="Dishwasher, multi tank conveyor",Calculator!F109,0)</f>
        <v>0</v>
      </c>
      <c r="S112" s="11">
        <f t="shared" si="14"/>
        <v>219000</v>
      </c>
      <c r="T112" s="12">
        <f t="shared" si="15"/>
        <v>0</v>
      </c>
    </row>
    <row r="113" spans="1:20" x14ac:dyDescent="0.25">
      <c r="A113" s="8" t="str">
        <f>Calculator!D110</f>
        <v/>
      </c>
      <c r="B113" s="8" t="str">
        <f>IF(Calculator!G110&gt;0,Calculator!G110,Calculator!H110)</f>
        <v/>
      </c>
      <c r="C113" s="8">
        <f>IF(Calculator!E110="Dishwasher, under counter",Calculator!F110,0)</f>
        <v>0</v>
      </c>
      <c r="D113" s="11">
        <f t="shared" si="8"/>
        <v>27375</v>
      </c>
      <c r="E113" s="12">
        <f t="shared" si="9"/>
        <v>0</v>
      </c>
      <c r="G113" s="8" t="str">
        <f>IF(Calculator!G110&gt;0,Calculator!G110,Calculator!H110)</f>
        <v/>
      </c>
      <c r="H113" s="8">
        <f>IF(Calculator!E110="Dishwasher, stationary single tank door",Calculator!F110,0)</f>
        <v>0</v>
      </c>
      <c r="I113" s="11">
        <f t="shared" si="10"/>
        <v>102200</v>
      </c>
      <c r="J113" s="12">
        <f t="shared" si="11"/>
        <v>0</v>
      </c>
      <c r="L113" s="8" t="str">
        <f>IF(Calculator!G110&gt;0,Calculator!G110,Calculator!H110)</f>
        <v/>
      </c>
      <c r="M113" s="8">
        <f>IF(Calculator!E110="Dishwasher, single tank conveyor",Calculator!F110,0)</f>
        <v>0</v>
      </c>
      <c r="N113" s="11">
        <f t="shared" si="12"/>
        <v>146000</v>
      </c>
      <c r="O113" s="12">
        <f t="shared" si="13"/>
        <v>0</v>
      </c>
      <c r="Q113" s="8" t="str">
        <f>IF(Calculator!G110&gt;0,Calculator!G110,Calculator!H110)</f>
        <v/>
      </c>
      <c r="R113" s="8">
        <f>IF(Calculator!E110="Dishwasher, multi tank conveyor",Calculator!F110,0)</f>
        <v>0</v>
      </c>
      <c r="S113" s="11">
        <f t="shared" si="14"/>
        <v>219000</v>
      </c>
      <c r="T113" s="12">
        <f t="shared" si="15"/>
        <v>0</v>
      </c>
    </row>
    <row r="114" spans="1:20" x14ac:dyDescent="0.25">
      <c r="A114" s="8" t="str">
        <f>Calculator!D111</f>
        <v/>
      </c>
      <c r="B114" s="8" t="str">
        <f>IF(Calculator!G111&gt;0,Calculator!G111,Calculator!H111)</f>
        <v/>
      </c>
      <c r="C114" s="8">
        <f>IF(Calculator!E111="Dishwasher, under counter",Calculator!F111,0)</f>
        <v>0</v>
      </c>
      <c r="D114" s="11">
        <f t="shared" si="8"/>
        <v>27375</v>
      </c>
      <c r="E114" s="12">
        <f t="shared" si="9"/>
        <v>0</v>
      </c>
      <c r="G114" s="8" t="str">
        <f>IF(Calculator!G111&gt;0,Calculator!G111,Calculator!H111)</f>
        <v/>
      </c>
      <c r="H114" s="8">
        <f>IF(Calculator!E111="Dishwasher, stationary single tank door",Calculator!F111,0)</f>
        <v>0</v>
      </c>
      <c r="I114" s="11">
        <f t="shared" si="10"/>
        <v>102200</v>
      </c>
      <c r="J114" s="12">
        <f t="shared" si="11"/>
        <v>0</v>
      </c>
      <c r="L114" s="8" t="str">
        <f>IF(Calculator!G111&gt;0,Calculator!G111,Calculator!H111)</f>
        <v/>
      </c>
      <c r="M114" s="8">
        <f>IF(Calculator!E111="Dishwasher, single tank conveyor",Calculator!F111,0)</f>
        <v>0</v>
      </c>
      <c r="N114" s="11">
        <f t="shared" si="12"/>
        <v>146000</v>
      </c>
      <c r="O114" s="12">
        <f t="shared" si="13"/>
        <v>0</v>
      </c>
      <c r="Q114" s="8" t="str">
        <f>IF(Calculator!G111&gt;0,Calculator!G111,Calculator!H111)</f>
        <v/>
      </c>
      <c r="R114" s="8">
        <f>IF(Calculator!E111="Dishwasher, multi tank conveyor",Calculator!F111,0)</f>
        <v>0</v>
      </c>
      <c r="S114" s="11">
        <f t="shared" si="14"/>
        <v>219000</v>
      </c>
      <c r="T114" s="12">
        <f t="shared" si="15"/>
        <v>0</v>
      </c>
    </row>
    <row r="115" spans="1:20" x14ac:dyDescent="0.25">
      <c r="A115" s="8" t="str">
        <f>Calculator!D112</f>
        <v/>
      </c>
      <c r="B115" s="8" t="str">
        <f>IF(Calculator!G112&gt;0,Calculator!G112,Calculator!H112)</f>
        <v/>
      </c>
      <c r="C115" s="8">
        <f>IF(Calculator!E112="Dishwasher, under counter",Calculator!F112,0)</f>
        <v>0</v>
      </c>
      <c r="D115" s="11">
        <f t="shared" si="8"/>
        <v>27375</v>
      </c>
      <c r="E115" s="12">
        <f t="shared" si="9"/>
        <v>0</v>
      </c>
      <c r="G115" s="8" t="str">
        <f>IF(Calculator!G112&gt;0,Calculator!G112,Calculator!H112)</f>
        <v/>
      </c>
      <c r="H115" s="8">
        <f>IF(Calculator!E112="Dishwasher, stationary single tank door",Calculator!F112,0)</f>
        <v>0</v>
      </c>
      <c r="I115" s="11">
        <f t="shared" si="10"/>
        <v>102200</v>
      </c>
      <c r="J115" s="12">
        <f t="shared" si="11"/>
        <v>0</v>
      </c>
      <c r="L115" s="8" t="str">
        <f>IF(Calculator!G112&gt;0,Calculator!G112,Calculator!H112)</f>
        <v/>
      </c>
      <c r="M115" s="8">
        <f>IF(Calculator!E112="Dishwasher, single tank conveyor",Calculator!F112,0)</f>
        <v>0</v>
      </c>
      <c r="N115" s="11">
        <f t="shared" si="12"/>
        <v>146000</v>
      </c>
      <c r="O115" s="12">
        <f t="shared" si="13"/>
        <v>0</v>
      </c>
      <c r="Q115" s="8" t="str">
        <f>IF(Calculator!G112&gt;0,Calculator!G112,Calculator!H112)</f>
        <v/>
      </c>
      <c r="R115" s="8">
        <f>IF(Calculator!E112="Dishwasher, multi tank conveyor",Calculator!F112,0)</f>
        <v>0</v>
      </c>
      <c r="S115" s="11">
        <f t="shared" si="14"/>
        <v>219000</v>
      </c>
      <c r="T115" s="12">
        <f t="shared" si="15"/>
        <v>0</v>
      </c>
    </row>
    <row r="116" spans="1:20" x14ac:dyDescent="0.25">
      <c r="A116" s="8" t="str">
        <f>Calculator!D113</f>
        <v/>
      </c>
      <c r="B116" s="8" t="str">
        <f>IF(Calculator!G113&gt;0,Calculator!G113,Calculator!H113)</f>
        <v/>
      </c>
      <c r="C116" s="8">
        <f>IF(Calculator!E113="Dishwasher, under counter",Calculator!F113,0)</f>
        <v>0</v>
      </c>
      <c r="D116" s="11">
        <f t="shared" si="8"/>
        <v>27375</v>
      </c>
      <c r="E116" s="12">
        <f t="shared" si="9"/>
        <v>0</v>
      </c>
      <c r="G116" s="8" t="str">
        <f>IF(Calculator!G113&gt;0,Calculator!G113,Calculator!H113)</f>
        <v/>
      </c>
      <c r="H116" s="8">
        <f>IF(Calculator!E113="Dishwasher, stationary single tank door",Calculator!F113,0)</f>
        <v>0</v>
      </c>
      <c r="I116" s="11">
        <f t="shared" si="10"/>
        <v>102200</v>
      </c>
      <c r="J116" s="12">
        <f t="shared" si="11"/>
        <v>0</v>
      </c>
      <c r="L116" s="8" t="str">
        <f>IF(Calculator!G113&gt;0,Calculator!G113,Calculator!H113)</f>
        <v/>
      </c>
      <c r="M116" s="8">
        <f>IF(Calculator!E113="Dishwasher, single tank conveyor",Calculator!F113,0)</f>
        <v>0</v>
      </c>
      <c r="N116" s="11">
        <f t="shared" si="12"/>
        <v>146000</v>
      </c>
      <c r="O116" s="12">
        <f t="shared" si="13"/>
        <v>0</v>
      </c>
      <c r="Q116" s="8" t="str">
        <f>IF(Calculator!G113&gt;0,Calculator!G113,Calculator!H113)</f>
        <v/>
      </c>
      <c r="R116" s="8">
        <f>IF(Calculator!E113="Dishwasher, multi tank conveyor",Calculator!F113,0)</f>
        <v>0</v>
      </c>
      <c r="S116" s="11">
        <f t="shared" si="14"/>
        <v>219000</v>
      </c>
      <c r="T116" s="12">
        <f t="shared" si="15"/>
        <v>0</v>
      </c>
    </row>
    <row r="117" spans="1:20" x14ac:dyDescent="0.25">
      <c r="A117" s="8" t="str">
        <f>Calculator!D114</f>
        <v/>
      </c>
      <c r="B117" s="8" t="str">
        <f>IF(Calculator!G114&gt;0,Calculator!G114,Calculator!H114)</f>
        <v/>
      </c>
      <c r="C117" s="8">
        <f>IF(Calculator!E114="Dishwasher, under counter",Calculator!F114,0)</f>
        <v>0</v>
      </c>
      <c r="D117" s="11">
        <f t="shared" si="8"/>
        <v>27375</v>
      </c>
      <c r="E117" s="12">
        <f t="shared" si="9"/>
        <v>0</v>
      </c>
      <c r="G117" s="8" t="str">
        <f>IF(Calculator!G114&gt;0,Calculator!G114,Calculator!H114)</f>
        <v/>
      </c>
      <c r="H117" s="8">
        <f>IF(Calculator!E114="Dishwasher, stationary single tank door",Calculator!F114,0)</f>
        <v>0</v>
      </c>
      <c r="I117" s="11">
        <f t="shared" si="10"/>
        <v>102200</v>
      </c>
      <c r="J117" s="12">
        <f t="shared" si="11"/>
        <v>0</v>
      </c>
      <c r="L117" s="8" t="str">
        <f>IF(Calculator!G114&gt;0,Calculator!G114,Calculator!H114)</f>
        <v/>
      </c>
      <c r="M117" s="8">
        <f>IF(Calculator!E114="Dishwasher, single tank conveyor",Calculator!F114,0)</f>
        <v>0</v>
      </c>
      <c r="N117" s="11">
        <f t="shared" si="12"/>
        <v>146000</v>
      </c>
      <c r="O117" s="12">
        <f t="shared" si="13"/>
        <v>0</v>
      </c>
      <c r="Q117" s="8" t="str">
        <f>IF(Calculator!G114&gt;0,Calculator!G114,Calculator!H114)</f>
        <v/>
      </c>
      <c r="R117" s="8">
        <f>IF(Calculator!E114="Dishwasher, multi tank conveyor",Calculator!F114,0)</f>
        <v>0</v>
      </c>
      <c r="S117" s="11">
        <f t="shared" si="14"/>
        <v>219000</v>
      </c>
      <c r="T117" s="12">
        <f t="shared" si="15"/>
        <v>0</v>
      </c>
    </row>
    <row r="118" spans="1:20" x14ac:dyDescent="0.25">
      <c r="A118" s="8" t="str">
        <f>Calculator!D115</f>
        <v/>
      </c>
      <c r="B118" s="8" t="str">
        <f>IF(Calculator!G115&gt;0,Calculator!G115,Calculator!H115)</f>
        <v/>
      </c>
      <c r="C118" s="8">
        <f>IF(Calculator!E115="Dishwasher, under counter",Calculator!F115,0)</f>
        <v>0</v>
      </c>
      <c r="D118" s="11">
        <f t="shared" si="8"/>
        <v>27375</v>
      </c>
      <c r="E118" s="12">
        <f t="shared" si="9"/>
        <v>0</v>
      </c>
      <c r="G118" s="8" t="str">
        <f>IF(Calculator!G115&gt;0,Calculator!G115,Calculator!H115)</f>
        <v/>
      </c>
      <c r="H118" s="8">
        <f>IF(Calculator!E115="Dishwasher, stationary single tank door",Calculator!F115,0)</f>
        <v>0</v>
      </c>
      <c r="I118" s="11">
        <f t="shared" si="10"/>
        <v>102200</v>
      </c>
      <c r="J118" s="12">
        <f t="shared" si="11"/>
        <v>0</v>
      </c>
      <c r="L118" s="8" t="str">
        <f>IF(Calculator!G115&gt;0,Calculator!G115,Calculator!H115)</f>
        <v/>
      </c>
      <c r="M118" s="8">
        <f>IF(Calculator!E115="Dishwasher, single tank conveyor",Calculator!F115,0)</f>
        <v>0</v>
      </c>
      <c r="N118" s="11">
        <f t="shared" si="12"/>
        <v>146000</v>
      </c>
      <c r="O118" s="12">
        <f t="shared" si="13"/>
        <v>0</v>
      </c>
      <c r="Q118" s="8" t="str">
        <f>IF(Calculator!G115&gt;0,Calculator!G115,Calculator!H115)</f>
        <v/>
      </c>
      <c r="R118" s="8">
        <f>IF(Calculator!E115="Dishwasher, multi tank conveyor",Calculator!F115,0)</f>
        <v>0</v>
      </c>
      <c r="S118" s="11">
        <f t="shared" si="14"/>
        <v>219000</v>
      </c>
      <c r="T118" s="12">
        <f t="shared" si="15"/>
        <v>0</v>
      </c>
    </row>
    <row r="119" spans="1:20" x14ac:dyDescent="0.25">
      <c r="A119" s="8" t="str">
        <f>Calculator!D116</f>
        <v/>
      </c>
      <c r="B119" s="8" t="str">
        <f>IF(Calculator!G116&gt;0,Calculator!G116,Calculator!H116)</f>
        <v/>
      </c>
      <c r="C119" s="8">
        <f>IF(Calculator!E116="Dishwasher, under counter",Calculator!F116,0)</f>
        <v>0</v>
      </c>
      <c r="D119" s="11">
        <f t="shared" si="8"/>
        <v>27375</v>
      </c>
      <c r="E119" s="12">
        <f t="shared" si="9"/>
        <v>0</v>
      </c>
      <c r="G119" s="8" t="str">
        <f>IF(Calculator!G116&gt;0,Calculator!G116,Calculator!H116)</f>
        <v/>
      </c>
      <c r="H119" s="8">
        <f>IF(Calculator!E116="Dishwasher, stationary single tank door",Calculator!F116,0)</f>
        <v>0</v>
      </c>
      <c r="I119" s="11">
        <f t="shared" si="10"/>
        <v>102200</v>
      </c>
      <c r="J119" s="12">
        <f t="shared" si="11"/>
        <v>0</v>
      </c>
      <c r="L119" s="8" t="str">
        <f>IF(Calculator!G116&gt;0,Calculator!G116,Calculator!H116)</f>
        <v/>
      </c>
      <c r="M119" s="8">
        <f>IF(Calculator!E116="Dishwasher, single tank conveyor",Calculator!F116,0)</f>
        <v>0</v>
      </c>
      <c r="N119" s="11">
        <f t="shared" si="12"/>
        <v>146000</v>
      </c>
      <c r="O119" s="12">
        <f t="shared" si="13"/>
        <v>0</v>
      </c>
      <c r="Q119" s="8" t="str">
        <f>IF(Calculator!G116&gt;0,Calculator!G116,Calculator!H116)</f>
        <v/>
      </c>
      <c r="R119" s="8">
        <f>IF(Calculator!E116="Dishwasher, multi tank conveyor",Calculator!F116,0)</f>
        <v>0</v>
      </c>
      <c r="S119" s="11">
        <f t="shared" si="14"/>
        <v>219000</v>
      </c>
      <c r="T119" s="12">
        <f t="shared" si="15"/>
        <v>0</v>
      </c>
    </row>
    <row r="120" spans="1:20" x14ac:dyDescent="0.25">
      <c r="A120" s="8" t="str">
        <f>Calculator!D117</f>
        <v/>
      </c>
      <c r="B120" s="8" t="str">
        <f>IF(Calculator!G117&gt;0,Calculator!G117,Calculator!H117)</f>
        <v/>
      </c>
      <c r="C120" s="8">
        <f>IF(Calculator!E117="Dishwasher, under counter",Calculator!F117,0)</f>
        <v>0</v>
      </c>
      <c r="D120" s="11">
        <f t="shared" si="8"/>
        <v>27375</v>
      </c>
      <c r="E120" s="12">
        <f t="shared" si="9"/>
        <v>0</v>
      </c>
      <c r="G120" s="8" t="str">
        <f>IF(Calculator!G117&gt;0,Calculator!G117,Calculator!H117)</f>
        <v/>
      </c>
      <c r="H120" s="8">
        <f>IF(Calculator!E117="Dishwasher, stationary single tank door",Calculator!F117,0)</f>
        <v>0</v>
      </c>
      <c r="I120" s="11">
        <f t="shared" si="10"/>
        <v>102200</v>
      </c>
      <c r="J120" s="12">
        <f t="shared" si="11"/>
        <v>0</v>
      </c>
      <c r="L120" s="8" t="str">
        <f>IF(Calculator!G117&gt;0,Calculator!G117,Calculator!H117)</f>
        <v/>
      </c>
      <c r="M120" s="8">
        <f>IF(Calculator!E117="Dishwasher, single tank conveyor",Calculator!F117,0)</f>
        <v>0</v>
      </c>
      <c r="N120" s="11">
        <f t="shared" si="12"/>
        <v>146000</v>
      </c>
      <c r="O120" s="12">
        <f t="shared" si="13"/>
        <v>0</v>
      </c>
      <c r="Q120" s="8" t="str">
        <f>IF(Calculator!G117&gt;0,Calculator!G117,Calculator!H117)</f>
        <v/>
      </c>
      <c r="R120" s="8">
        <f>IF(Calculator!E117="Dishwasher, multi tank conveyor",Calculator!F117,0)</f>
        <v>0</v>
      </c>
      <c r="S120" s="11">
        <f t="shared" si="14"/>
        <v>219000</v>
      </c>
      <c r="T120" s="12">
        <f t="shared" si="15"/>
        <v>0</v>
      </c>
    </row>
    <row r="121" spans="1:20" x14ac:dyDescent="0.25">
      <c r="A121" s="8" t="str">
        <f>Calculator!D118</f>
        <v/>
      </c>
      <c r="B121" s="8" t="str">
        <f>IF(Calculator!G118&gt;0,Calculator!G118,Calculator!H118)</f>
        <v/>
      </c>
      <c r="C121" s="8">
        <f>IF(Calculator!E118="Dishwasher, under counter",Calculator!F118,0)</f>
        <v>0</v>
      </c>
      <c r="D121" s="11">
        <f t="shared" si="8"/>
        <v>27375</v>
      </c>
      <c r="E121" s="12">
        <f t="shared" si="9"/>
        <v>0</v>
      </c>
      <c r="G121" s="8" t="str">
        <f>IF(Calculator!G118&gt;0,Calculator!G118,Calculator!H118)</f>
        <v/>
      </c>
      <c r="H121" s="8">
        <f>IF(Calculator!E118="Dishwasher, stationary single tank door",Calculator!F118,0)</f>
        <v>0</v>
      </c>
      <c r="I121" s="11">
        <f t="shared" si="10"/>
        <v>102200</v>
      </c>
      <c r="J121" s="12">
        <f t="shared" si="11"/>
        <v>0</v>
      </c>
      <c r="L121" s="8" t="str">
        <f>IF(Calculator!G118&gt;0,Calculator!G118,Calculator!H118)</f>
        <v/>
      </c>
      <c r="M121" s="8">
        <f>IF(Calculator!E118="Dishwasher, single tank conveyor",Calculator!F118,0)</f>
        <v>0</v>
      </c>
      <c r="N121" s="11">
        <f t="shared" si="12"/>
        <v>146000</v>
      </c>
      <c r="O121" s="12">
        <f t="shared" si="13"/>
        <v>0</v>
      </c>
      <c r="Q121" s="8" t="str">
        <f>IF(Calculator!G118&gt;0,Calculator!G118,Calculator!H118)</f>
        <v/>
      </c>
      <c r="R121" s="8">
        <f>IF(Calculator!E118="Dishwasher, multi tank conveyor",Calculator!F118,0)</f>
        <v>0</v>
      </c>
      <c r="S121" s="11">
        <f t="shared" si="14"/>
        <v>219000</v>
      </c>
      <c r="T121" s="12">
        <f t="shared" si="15"/>
        <v>0</v>
      </c>
    </row>
    <row r="122" spans="1:20" x14ac:dyDescent="0.25">
      <c r="A122" s="8" t="str">
        <f>Calculator!D119</f>
        <v/>
      </c>
      <c r="B122" s="8" t="str">
        <f>IF(Calculator!G119&gt;0,Calculator!G119,Calculator!H119)</f>
        <v/>
      </c>
      <c r="C122" s="8">
        <f>IF(Calculator!E119="Dishwasher, under counter",Calculator!F119,0)</f>
        <v>0</v>
      </c>
      <c r="D122" s="11">
        <f t="shared" si="8"/>
        <v>27375</v>
      </c>
      <c r="E122" s="12">
        <f t="shared" si="9"/>
        <v>0</v>
      </c>
      <c r="G122" s="8" t="str">
        <f>IF(Calculator!G119&gt;0,Calculator!G119,Calculator!H119)</f>
        <v/>
      </c>
      <c r="H122" s="8">
        <f>IF(Calculator!E119="Dishwasher, stationary single tank door",Calculator!F119,0)</f>
        <v>0</v>
      </c>
      <c r="I122" s="11">
        <f t="shared" si="10"/>
        <v>102200</v>
      </c>
      <c r="J122" s="12">
        <f t="shared" si="11"/>
        <v>0</v>
      </c>
      <c r="L122" s="8" t="str">
        <f>IF(Calculator!G119&gt;0,Calculator!G119,Calculator!H119)</f>
        <v/>
      </c>
      <c r="M122" s="8">
        <f>IF(Calculator!E119="Dishwasher, single tank conveyor",Calculator!F119,0)</f>
        <v>0</v>
      </c>
      <c r="N122" s="11">
        <f t="shared" si="12"/>
        <v>146000</v>
      </c>
      <c r="O122" s="12">
        <f t="shared" si="13"/>
        <v>0</v>
      </c>
      <c r="Q122" s="8" t="str">
        <f>IF(Calculator!G119&gt;0,Calculator!G119,Calculator!H119)</f>
        <v/>
      </c>
      <c r="R122" s="8">
        <f>IF(Calculator!E119="Dishwasher, multi tank conveyor",Calculator!F119,0)</f>
        <v>0</v>
      </c>
      <c r="S122" s="11">
        <f t="shared" si="14"/>
        <v>219000</v>
      </c>
      <c r="T122" s="12">
        <f t="shared" si="15"/>
        <v>0</v>
      </c>
    </row>
    <row r="123" spans="1:20" x14ac:dyDescent="0.25">
      <c r="A123" s="8" t="str">
        <f>Calculator!D120</f>
        <v/>
      </c>
      <c r="B123" s="8" t="str">
        <f>IF(Calculator!G120&gt;0,Calculator!G120,Calculator!H120)</f>
        <v/>
      </c>
      <c r="C123" s="8">
        <f>IF(Calculator!E120="Dishwasher, under counter",Calculator!F120,0)</f>
        <v>0</v>
      </c>
      <c r="D123" s="11">
        <f t="shared" si="8"/>
        <v>27375</v>
      </c>
      <c r="E123" s="12">
        <f t="shared" si="9"/>
        <v>0</v>
      </c>
      <c r="G123" s="8" t="str">
        <f>IF(Calculator!G120&gt;0,Calculator!G120,Calculator!H120)</f>
        <v/>
      </c>
      <c r="H123" s="8">
        <f>IF(Calculator!E120="Dishwasher, stationary single tank door",Calculator!F120,0)</f>
        <v>0</v>
      </c>
      <c r="I123" s="11">
        <f t="shared" si="10"/>
        <v>102200</v>
      </c>
      <c r="J123" s="12">
        <f t="shared" si="11"/>
        <v>0</v>
      </c>
      <c r="L123" s="8" t="str">
        <f>IF(Calculator!G120&gt;0,Calculator!G120,Calculator!H120)</f>
        <v/>
      </c>
      <c r="M123" s="8">
        <f>IF(Calculator!E120="Dishwasher, single tank conveyor",Calculator!F120,0)</f>
        <v>0</v>
      </c>
      <c r="N123" s="11">
        <f t="shared" si="12"/>
        <v>146000</v>
      </c>
      <c r="O123" s="12">
        <f t="shared" si="13"/>
        <v>0</v>
      </c>
      <c r="Q123" s="8" t="str">
        <f>IF(Calculator!G120&gt;0,Calculator!G120,Calculator!H120)</f>
        <v/>
      </c>
      <c r="R123" s="8">
        <f>IF(Calculator!E120="Dishwasher, multi tank conveyor",Calculator!F120,0)</f>
        <v>0</v>
      </c>
      <c r="S123" s="11">
        <f t="shared" si="14"/>
        <v>219000</v>
      </c>
      <c r="T123" s="12">
        <f t="shared" si="15"/>
        <v>0</v>
      </c>
    </row>
    <row r="124" spans="1:20" x14ac:dyDescent="0.25">
      <c r="A124" s="8" t="str">
        <f>Calculator!D121</f>
        <v/>
      </c>
      <c r="B124" s="8" t="str">
        <f>IF(Calculator!G121&gt;0,Calculator!G121,Calculator!H121)</f>
        <v/>
      </c>
      <c r="C124" s="8">
        <f>IF(Calculator!E121="Dishwasher, under counter",Calculator!F121,0)</f>
        <v>0</v>
      </c>
      <c r="D124" s="11">
        <f t="shared" si="8"/>
        <v>27375</v>
      </c>
      <c r="E124" s="12">
        <f t="shared" si="9"/>
        <v>0</v>
      </c>
      <c r="G124" s="8" t="str">
        <f>IF(Calculator!G121&gt;0,Calculator!G121,Calculator!H121)</f>
        <v/>
      </c>
      <c r="H124" s="8">
        <f>IF(Calculator!E121="Dishwasher, stationary single tank door",Calculator!F121,0)</f>
        <v>0</v>
      </c>
      <c r="I124" s="11">
        <f t="shared" si="10"/>
        <v>102200</v>
      </c>
      <c r="J124" s="12">
        <f t="shared" si="11"/>
        <v>0</v>
      </c>
      <c r="L124" s="8" t="str">
        <f>IF(Calculator!G121&gt;0,Calculator!G121,Calculator!H121)</f>
        <v/>
      </c>
      <c r="M124" s="8">
        <f>IF(Calculator!E121="Dishwasher, single tank conveyor",Calculator!F121,0)</f>
        <v>0</v>
      </c>
      <c r="N124" s="11">
        <f t="shared" si="12"/>
        <v>146000</v>
      </c>
      <c r="O124" s="12">
        <f t="shared" si="13"/>
        <v>0</v>
      </c>
      <c r="Q124" s="8" t="str">
        <f>IF(Calculator!G121&gt;0,Calculator!G121,Calculator!H121)</f>
        <v/>
      </c>
      <c r="R124" s="8">
        <f>IF(Calculator!E121="Dishwasher, multi tank conveyor",Calculator!F121,0)</f>
        <v>0</v>
      </c>
      <c r="S124" s="11">
        <f t="shared" si="14"/>
        <v>219000</v>
      </c>
      <c r="T124" s="12">
        <f t="shared" si="15"/>
        <v>0</v>
      </c>
    </row>
    <row r="125" spans="1:20" x14ac:dyDescent="0.25">
      <c r="A125" s="8" t="str">
        <f>Calculator!D122</f>
        <v/>
      </c>
      <c r="B125" s="8" t="str">
        <f>IF(Calculator!G122&gt;0,Calculator!G122,Calculator!H122)</f>
        <v/>
      </c>
      <c r="C125" s="8">
        <f>IF(Calculator!E122="Dishwasher, under counter",Calculator!F122,0)</f>
        <v>0</v>
      </c>
      <c r="D125" s="11">
        <f t="shared" si="8"/>
        <v>27375</v>
      </c>
      <c r="E125" s="12">
        <f t="shared" si="9"/>
        <v>0</v>
      </c>
      <c r="G125" s="8" t="str">
        <f>IF(Calculator!G122&gt;0,Calculator!G122,Calculator!H122)</f>
        <v/>
      </c>
      <c r="H125" s="8">
        <f>IF(Calculator!E122="Dishwasher, stationary single tank door",Calculator!F122,0)</f>
        <v>0</v>
      </c>
      <c r="I125" s="11">
        <f t="shared" si="10"/>
        <v>102200</v>
      </c>
      <c r="J125" s="12">
        <f t="shared" si="11"/>
        <v>0</v>
      </c>
      <c r="L125" s="8" t="str">
        <f>IF(Calculator!G122&gt;0,Calculator!G122,Calculator!H122)</f>
        <v/>
      </c>
      <c r="M125" s="8">
        <f>IF(Calculator!E122="Dishwasher, single tank conveyor",Calculator!F122,0)</f>
        <v>0</v>
      </c>
      <c r="N125" s="11">
        <f t="shared" si="12"/>
        <v>146000</v>
      </c>
      <c r="O125" s="12">
        <f t="shared" si="13"/>
        <v>0</v>
      </c>
      <c r="Q125" s="8" t="str">
        <f>IF(Calculator!G122&gt;0,Calculator!G122,Calculator!H122)</f>
        <v/>
      </c>
      <c r="R125" s="8">
        <f>IF(Calculator!E122="Dishwasher, multi tank conveyor",Calculator!F122,0)</f>
        <v>0</v>
      </c>
      <c r="S125" s="11">
        <f t="shared" si="14"/>
        <v>219000</v>
      </c>
      <c r="T125" s="12">
        <f t="shared" si="15"/>
        <v>0</v>
      </c>
    </row>
    <row r="126" spans="1:20" x14ac:dyDescent="0.25">
      <c r="A126" s="8" t="str">
        <f>Calculator!D123</f>
        <v/>
      </c>
      <c r="B126" s="8" t="str">
        <f>IF(Calculator!G123&gt;0,Calculator!G123,Calculator!H123)</f>
        <v/>
      </c>
      <c r="C126" s="8">
        <f>IF(Calculator!E123="Dishwasher, under counter",Calculator!F123,0)</f>
        <v>0</v>
      </c>
      <c r="D126" s="11">
        <f t="shared" si="8"/>
        <v>27375</v>
      </c>
      <c r="E126" s="12">
        <f t="shared" si="9"/>
        <v>0</v>
      </c>
      <c r="G126" s="8" t="str">
        <f>IF(Calculator!G123&gt;0,Calculator!G123,Calculator!H123)</f>
        <v/>
      </c>
      <c r="H126" s="8">
        <f>IF(Calculator!E123="Dishwasher, stationary single tank door",Calculator!F123,0)</f>
        <v>0</v>
      </c>
      <c r="I126" s="11">
        <f t="shared" si="10"/>
        <v>102200</v>
      </c>
      <c r="J126" s="12">
        <f t="shared" si="11"/>
        <v>0</v>
      </c>
      <c r="L126" s="8" t="str">
        <f>IF(Calculator!G123&gt;0,Calculator!G123,Calculator!H123)</f>
        <v/>
      </c>
      <c r="M126" s="8">
        <f>IF(Calculator!E123="Dishwasher, single tank conveyor",Calculator!F123,0)</f>
        <v>0</v>
      </c>
      <c r="N126" s="11">
        <f t="shared" si="12"/>
        <v>146000</v>
      </c>
      <c r="O126" s="12">
        <f t="shared" si="13"/>
        <v>0</v>
      </c>
      <c r="Q126" s="8" t="str">
        <f>IF(Calculator!G123&gt;0,Calculator!G123,Calculator!H123)</f>
        <v/>
      </c>
      <c r="R126" s="8">
        <f>IF(Calculator!E123="Dishwasher, multi tank conveyor",Calculator!F123,0)</f>
        <v>0</v>
      </c>
      <c r="S126" s="11">
        <f t="shared" si="14"/>
        <v>219000</v>
      </c>
      <c r="T126" s="12">
        <f t="shared" si="15"/>
        <v>0</v>
      </c>
    </row>
    <row r="127" spans="1:20" x14ac:dyDescent="0.25">
      <c r="A127" s="8" t="str">
        <f>Calculator!D124</f>
        <v/>
      </c>
      <c r="B127" s="8" t="str">
        <f>IF(Calculator!G124&gt;0,Calculator!G124,Calculator!H124)</f>
        <v/>
      </c>
      <c r="C127" s="8">
        <f>IF(Calculator!E124="Dishwasher, under counter",Calculator!F124,0)</f>
        <v>0</v>
      </c>
      <c r="D127" s="11">
        <f t="shared" si="8"/>
        <v>27375</v>
      </c>
      <c r="E127" s="12">
        <f t="shared" si="9"/>
        <v>0</v>
      </c>
      <c r="G127" s="8" t="str">
        <f>IF(Calculator!G124&gt;0,Calculator!G124,Calculator!H124)</f>
        <v/>
      </c>
      <c r="H127" s="8">
        <f>IF(Calculator!E124="Dishwasher, stationary single tank door",Calculator!F124,0)</f>
        <v>0</v>
      </c>
      <c r="I127" s="11">
        <f t="shared" si="10"/>
        <v>102200</v>
      </c>
      <c r="J127" s="12">
        <f t="shared" si="11"/>
        <v>0</v>
      </c>
      <c r="L127" s="8" t="str">
        <f>IF(Calculator!G124&gt;0,Calculator!G124,Calculator!H124)</f>
        <v/>
      </c>
      <c r="M127" s="8">
        <f>IF(Calculator!E124="Dishwasher, single tank conveyor",Calculator!F124,0)</f>
        <v>0</v>
      </c>
      <c r="N127" s="11">
        <f t="shared" si="12"/>
        <v>146000</v>
      </c>
      <c r="O127" s="12">
        <f t="shared" si="13"/>
        <v>0</v>
      </c>
      <c r="Q127" s="8" t="str">
        <f>IF(Calculator!G124&gt;0,Calculator!G124,Calculator!H124)</f>
        <v/>
      </c>
      <c r="R127" s="8">
        <f>IF(Calculator!E124="Dishwasher, multi tank conveyor",Calculator!F124,0)</f>
        <v>0</v>
      </c>
      <c r="S127" s="11">
        <f t="shared" si="14"/>
        <v>219000</v>
      </c>
      <c r="T127" s="12">
        <f t="shared" si="15"/>
        <v>0</v>
      </c>
    </row>
    <row r="128" spans="1:20" x14ac:dyDescent="0.25">
      <c r="A128" s="8" t="str">
        <f>Calculator!D125</f>
        <v/>
      </c>
      <c r="B128" s="8" t="str">
        <f>IF(Calculator!G125&gt;0,Calculator!G125,Calculator!H125)</f>
        <v/>
      </c>
      <c r="C128" s="8">
        <f>IF(Calculator!E125="Dishwasher, under counter",Calculator!F125,0)</f>
        <v>0</v>
      </c>
      <c r="D128" s="11">
        <f t="shared" si="8"/>
        <v>27375</v>
      </c>
      <c r="E128" s="12">
        <f t="shared" si="9"/>
        <v>0</v>
      </c>
      <c r="G128" s="8" t="str">
        <f>IF(Calculator!G125&gt;0,Calculator!G125,Calculator!H125)</f>
        <v/>
      </c>
      <c r="H128" s="8">
        <f>IF(Calculator!E125="Dishwasher, stationary single tank door",Calculator!F125,0)</f>
        <v>0</v>
      </c>
      <c r="I128" s="11">
        <f t="shared" si="10"/>
        <v>102200</v>
      </c>
      <c r="J128" s="12">
        <f t="shared" si="11"/>
        <v>0</v>
      </c>
      <c r="L128" s="8" t="str">
        <f>IF(Calculator!G125&gt;0,Calculator!G125,Calculator!H125)</f>
        <v/>
      </c>
      <c r="M128" s="8">
        <f>IF(Calculator!E125="Dishwasher, single tank conveyor",Calculator!F125,0)</f>
        <v>0</v>
      </c>
      <c r="N128" s="11">
        <f t="shared" si="12"/>
        <v>146000</v>
      </c>
      <c r="O128" s="12">
        <f t="shared" si="13"/>
        <v>0</v>
      </c>
      <c r="Q128" s="8" t="str">
        <f>IF(Calculator!G125&gt;0,Calculator!G125,Calculator!H125)</f>
        <v/>
      </c>
      <c r="R128" s="8">
        <f>IF(Calculator!E125="Dishwasher, multi tank conveyor",Calculator!F125,0)</f>
        <v>0</v>
      </c>
      <c r="S128" s="11">
        <f t="shared" si="14"/>
        <v>219000</v>
      </c>
      <c r="T128" s="12">
        <f t="shared" si="15"/>
        <v>0</v>
      </c>
    </row>
    <row r="129" spans="1:20" x14ac:dyDescent="0.25">
      <c r="A129" s="8" t="str">
        <f>Calculator!D126</f>
        <v/>
      </c>
      <c r="B129" s="8" t="str">
        <f>IF(Calculator!G126&gt;0,Calculator!G126,Calculator!H126)</f>
        <v/>
      </c>
      <c r="C129" s="8">
        <f>IF(Calculator!E126="Dishwasher, under counter",Calculator!F126,0)</f>
        <v>0</v>
      </c>
      <c r="D129" s="11">
        <f t="shared" si="8"/>
        <v>27375</v>
      </c>
      <c r="E129" s="12">
        <f t="shared" si="9"/>
        <v>0</v>
      </c>
      <c r="G129" s="8" t="str">
        <f>IF(Calculator!G126&gt;0,Calculator!G126,Calculator!H126)</f>
        <v/>
      </c>
      <c r="H129" s="8">
        <f>IF(Calculator!E126="Dishwasher, stationary single tank door",Calculator!F126,0)</f>
        <v>0</v>
      </c>
      <c r="I129" s="11">
        <f t="shared" si="10"/>
        <v>102200</v>
      </c>
      <c r="J129" s="12">
        <f t="shared" si="11"/>
        <v>0</v>
      </c>
      <c r="L129" s="8" t="str">
        <f>IF(Calculator!G126&gt;0,Calculator!G126,Calculator!H126)</f>
        <v/>
      </c>
      <c r="M129" s="8">
        <f>IF(Calculator!E126="Dishwasher, single tank conveyor",Calculator!F126,0)</f>
        <v>0</v>
      </c>
      <c r="N129" s="11">
        <f t="shared" si="12"/>
        <v>146000</v>
      </c>
      <c r="O129" s="12">
        <f t="shared" si="13"/>
        <v>0</v>
      </c>
      <c r="Q129" s="8" t="str">
        <f>IF(Calculator!G126&gt;0,Calculator!G126,Calculator!H126)</f>
        <v/>
      </c>
      <c r="R129" s="8">
        <f>IF(Calculator!E126="Dishwasher, multi tank conveyor",Calculator!F126,0)</f>
        <v>0</v>
      </c>
      <c r="S129" s="11">
        <f t="shared" si="14"/>
        <v>219000</v>
      </c>
      <c r="T129" s="12">
        <f t="shared" si="15"/>
        <v>0</v>
      </c>
    </row>
    <row r="130" spans="1:20" x14ac:dyDescent="0.25">
      <c r="A130" s="8" t="str">
        <f>Calculator!D127</f>
        <v/>
      </c>
      <c r="B130" s="8" t="str">
        <f>IF(Calculator!G127&gt;0,Calculator!G127,Calculator!H127)</f>
        <v/>
      </c>
      <c r="C130" s="8">
        <f>IF(Calculator!E127="Dishwasher, under counter",Calculator!F127,0)</f>
        <v>0</v>
      </c>
      <c r="D130" s="11">
        <f t="shared" si="8"/>
        <v>27375</v>
      </c>
      <c r="E130" s="12">
        <f t="shared" si="9"/>
        <v>0</v>
      </c>
      <c r="G130" s="8" t="str">
        <f>IF(Calculator!G127&gt;0,Calculator!G127,Calculator!H127)</f>
        <v/>
      </c>
      <c r="H130" s="8">
        <f>IF(Calculator!E127="Dishwasher, stationary single tank door",Calculator!F127,0)</f>
        <v>0</v>
      </c>
      <c r="I130" s="11">
        <f t="shared" si="10"/>
        <v>102200</v>
      </c>
      <c r="J130" s="12">
        <f t="shared" si="11"/>
        <v>0</v>
      </c>
      <c r="L130" s="8" t="str">
        <f>IF(Calculator!G127&gt;0,Calculator!G127,Calculator!H127)</f>
        <v/>
      </c>
      <c r="M130" s="8">
        <f>IF(Calculator!E127="Dishwasher, single tank conveyor",Calculator!F127,0)</f>
        <v>0</v>
      </c>
      <c r="N130" s="11">
        <f t="shared" si="12"/>
        <v>146000</v>
      </c>
      <c r="O130" s="12">
        <f t="shared" si="13"/>
        <v>0</v>
      </c>
      <c r="Q130" s="8" t="str">
        <f>IF(Calculator!G127&gt;0,Calculator!G127,Calculator!H127)</f>
        <v/>
      </c>
      <c r="R130" s="8">
        <f>IF(Calculator!E127="Dishwasher, multi tank conveyor",Calculator!F127,0)</f>
        <v>0</v>
      </c>
      <c r="S130" s="11">
        <f t="shared" si="14"/>
        <v>219000</v>
      </c>
      <c r="T130" s="12">
        <f t="shared" si="15"/>
        <v>0</v>
      </c>
    </row>
    <row r="131" spans="1:20" x14ac:dyDescent="0.25">
      <c r="A131" s="8" t="str">
        <f>Calculator!D128</f>
        <v/>
      </c>
      <c r="B131" s="8" t="str">
        <f>IF(Calculator!G128&gt;0,Calculator!G128,Calculator!H128)</f>
        <v/>
      </c>
      <c r="C131" s="8">
        <f>IF(Calculator!E128="Dishwasher, under counter",Calculator!F128,0)</f>
        <v>0</v>
      </c>
      <c r="D131" s="11">
        <f t="shared" si="8"/>
        <v>27375</v>
      </c>
      <c r="E131" s="12">
        <f t="shared" si="9"/>
        <v>0</v>
      </c>
      <c r="G131" s="8" t="str">
        <f>IF(Calculator!G128&gt;0,Calculator!G128,Calculator!H128)</f>
        <v/>
      </c>
      <c r="H131" s="8">
        <f>IF(Calculator!E128="Dishwasher, stationary single tank door",Calculator!F128,0)</f>
        <v>0</v>
      </c>
      <c r="I131" s="11">
        <f t="shared" si="10"/>
        <v>102200</v>
      </c>
      <c r="J131" s="12">
        <f t="shared" si="11"/>
        <v>0</v>
      </c>
      <c r="L131" s="8" t="str">
        <f>IF(Calculator!G128&gt;0,Calculator!G128,Calculator!H128)</f>
        <v/>
      </c>
      <c r="M131" s="8">
        <f>IF(Calculator!E128="Dishwasher, single tank conveyor",Calculator!F128,0)</f>
        <v>0</v>
      </c>
      <c r="N131" s="11">
        <f t="shared" si="12"/>
        <v>146000</v>
      </c>
      <c r="O131" s="12">
        <f t="shared" si="13"/>
        <v>0</v>
      </c>
      <c r="Q131" s="8" t="str">
        <f>IF(Calculator!G128&gt;0,Calculator!G128,Calculator!H128)</f>
        <v/>
      </c>
      <c r="R131" s="8">
        <f>IF(Calculator!E128="Dishwasher, multi tank conveyor",Calculator!F128,0)</f>
        <v>0</v>
      </c>
      <c r="S131" s="11">
        <f t="shared" si="14"/>
        <v>219000</v>
      </c>
      <c r="T131" s="12">
        <f t="shared" si="15"/>
        <v>0</v>
      </c>
    </row>
    <row r="132" spans="1:20" x14ac:dyDescent="0.25">
      <c r="A132" s="8" t="str">
        <f>Calculator!D129</f>
        <v/>
      </c>
      <c r="B132" s="8" t="str">
        <f>IF(Calculator!G129&gt;0,Calculator!G129,Calculator!H129)</f>
        <v/>
      </c>
      <c r="C132" s="8">
        <f>IF(Calculator!E129="Dishwasher, under counter",Calculator!F129,0)</f>
        <v>0</v>
      </c>
      <c r="D132" s="11">
        <f t="shared" si="8"/>
        <v>27375</v>
      </c>
      <c r="E132" s="12">
        <f t="shared" si="9"/>
        <v>0</v>
      </c>
      <c r="G132" s="8" t="str">
        <f>IF(Calculator!G129&gt;0,Calculator!G129,Calculator!H129)</f>
        <v/>
      </c>
      <c r="H132" s="8">
        <f>IF(Calculator!E129="Dishwasher, stationary single tank door",Calculator!F129,0)</f>
        <v>0</v>
      </c>
      <c r="I132" s="11">
        <f t="shared" si="10"/>
        <v>102200</v>
      </c>
      <c r="J132" s="12">
        <f t="shared" si="11"/>
        <v>0</v>
      </c>
      <c r="L132" s="8" t="str">
        <f>IF(Calculator!G129&gt;0,Calculator!G129,Calculator!H129)</f>
        <v/>
      </c>
      <c r="M132" s="8">
        <f>IF(Calculator!E129="Dishwasher, single tank conveyor",Calculator!F129,0)</f>
        <v>0</v>
      </c>
      <c r="N132" s="11">
        <f t="shared" si="12"/>
        <v>146000</v>
      </c>
      <c r="O132" s="12">
        <f t="shared" si="13"/>
        <v>0</v>
      </c>
      <c r="Q132" s="8" t="str">
        <f>IF(Calculator!G129&gt;0,Calculator!G129,Calculator!H129)</f>
        <v/>
      </c>
      <c r="R132" s="8">
        <f>IF(Calculator!E129="Dishwasher, multi tank conveyor",Calculator!F129,0)</f>
        <v>0</v>
      </c>
      <c r="S132" s="11">
        <f t="shared" si="14"/>
        <v>219000</v>
      </c>
      <c r="T132" s="12">
        <f t="shared" si="15"/>
        <v>0</v>
      </c>
    </row>
    <row r="133" spans="1:20" x14ac:dyDescent="0.25">
      <c r="A133" s="8" t="str">
        <f>Calculator!D130</f>
        <v/>
      </c>
      <c r="B133" s="8" t="str">
        <f>IF(Calculator!G130&gt;0,Calculator!G130,Calculator!H130)</f>
        <v/>
      </c>
      <c r="C133" s="8">
        <f>IF(Calculator!E130="Dishwasher, under counter",Calculator!F130,0)</f>
        <v>0</v>
      </c>
      <c r="D133" s="11">
        <f t="shared" si="8"/>
        <v>27375</v>
      </c>
      <c r="E133" s="12">
        <f t="shared" si="9"/>
        <v>0</v>
      </c>
      <c r="G133" s="8" t="str">
        <f>IF(Calculator!G130&gt;0,Calculator!G130,Calculator!H130)</f>
        <v/>
      </c>
      <c r="H133" s="8">
        <f>IF(Calculator!E130="Dishwasher, stationary single tank door",Calculator!F130,0)</f>
        <v>0</v>
      </c>
      <c r="I133" s="11">
        <f t="shared" si="10"/>
        <v>102200</v>
      </c>
      <c r="J133" s="12">
        <f t="shared" si="11"/>
        <v>0</v>
      </c>
      <c r="L133" s="8" t="str">
        <f>IF(Calculator!G130&gt;0,Calculator!G130,Calculator!H130)</f>
        <v/>
      </c>
      <c r="M133" s="8">
        <f>IF(Calculator!E130="Dishwasher, single tank conveyor",Calculator!F130,0)</f>
        <v>0</v>
      </c>
      <c r="N133" s="11">
        <f t="shared" si="12"/>
        <v>146000</v>
      </c>
      <c r="O133" s="12">
        <f t="shared" si="13"/>
        <v>0</v>
      </c>
      <c r="Q133" s="8" t="str">
        <f>IF(Calculator!G130&gt;0,Calculator!G130,Calculator!H130)</f>
        <v/>
      </c>
      <c r="R133" s="8">
        <f>IF(Calculator!E130="Dishwasher, multi tank conveyor",Calculator!F130,0)</f>
        <v>0</v>
      </c>
      <c r="S133" s="11">
        <f t="shared" si="14"/>
        <v>219000</v>
      </c>
      <c r="T133" s="12">
        <f t="shared" si="15"/>
        <v>0</v>
      </c>
    </row>
    <row r="134" spans="1:20" x14ac:dyDescent="0.25">
      <c r="A134" s="8" t="str">
        <f>Calculator!D131</f>
        <v/>
      </c>
      <c r="B134" s="8" t="str">
        <f>IF(Calculator!G131&gt;0,Calculator!G131,Calculator!H131)</f>
        <v/>
      </c>
      <c r="C134" s="8">
        <f>IF(Calculator!E131="Dishwasher, under counter",Calculator!F131,0)</f>
        <v>0</v>
      </c>
      <c r="D134" s="11">
        <f t="shared" si="8"/>
        <v>27375</v>
      </c>
      <c r="E134" s="12">
        <f t="shared" si="9"/>
        <v>0</v>
      </c>
      <c r="G134" s="8" t="str">
        <f>IF(Calculator!G131&gt;0,Calculator!G131,Calculator!H131)</f>
        <v/>
      </c>
      <c r="H134" s="8">
        <f>IF(Calculator!E131="Dishwasher, stationary single tank door",Calculator!F131,0)</f>
        <v>0</v>
      </c>
      <c r="I134" s="11">
        <f t="shared" si="10"/>
        <v>102200</v>
      </c>
      <c r="J134" s="12">
        <f t="shared" si="11"/>
        <v>0</v>
      </c>
      <c r="L134" s="8" t="str">
        <f>IF(Calculator!G131&gt;0,Calculator!G131,Calculator!H131)</f>
        <v/>
      </c>
      <c r="M134" s="8">
        <f>IF(Calculator!E131="Dishwasher, single tank conveyor",Calculator!F131,0)</f>
        <v>0</v>
      </c>
      <c r="N134" s="11">
        <f t="shared" si="12"/>
        <v>146000</v>
      </c>
      <c r="O134" s="12">
        <f t="shared" si="13"/>
        <v>0</v>
      </c>
      <c r="Q134" s="8" t="str">
        <f>IF(Calculator!G131&gt;0,Calculator!G131,Calculator!H131)</f>
        <v/>
      </c>
      <c r="R134" s="8">
        <f>IF(Calculator!E131="Dishwasher, multi tank conveyor",Calculator!F131,0)</f>
        <v>0</v>
      </c>
      <c r="S134" s="11">
        <f t="shared" si="14"/>
        <v>219000</v>
      </c>
      <c r="T134" s="12">
        <f t="shared" si="15"/>
        <v>0</v>
      </c>
    </row>
    <row r="135" spans="1:20" x14ac:dyDescent="0.25">
      <c r="A135" s="8" t="str">
        <f>Calculator!D132</f>
        <v/>
      </c>
      <c r="B135" s="8" t="str">
        <f>IF(Calculator!G132&gt;0,Calculator!G132,Calculator!H132)</f>
        <v/>
      </c>
      <c r="C135" s="8">
        <f>IF(Calculator!E132="Dishwasher, under counter",Calculator!F132,0)</f>
        <v>0</v>
      </c>
      <c r="D135" s="11">
        <f t="shared" si="8"/>
        <v>27375</v>
      </c>
      <c r="E135" s="12">
        <f t="shared" si="9"/>
        <v>0</v>
      </c>
      <c r="G135" s="8" t="str">
        <f>IF(Calculator!G132&gt;0,Calculator!G132,Calculator!H132)</f>
        <v/>
      </c>
      <c r="H135" s="8">
        <f>IF(Calculator!E132="Dishwasher, stationary single tank door",Calculator!F132,0)</f>
        <v>0</v>
      </c>
      <c r="I135" s="11">
        <f t="shared" si="10"/>
        <v>102200</v>
      </c>
      <c r="J135" s="12">
        <f t="shared" si="11"/>
        <v>0</v>
      </c>
      <c r="L135" s="8" t="str">
        <f>IF(Calculator!G132&gt;0,Calculator!G132,Calculator!H132)</f>
        <v/>
      </c>
      <c r="M135" s="8">
        <f>IF(Calculator!E132="Dishwasher, single tank conveyor",Calculator!F132,0)</f>
        <v>0</v>
      </c>
      <c r="N135" s="11">
        <f t="shared" si="12"/>
        <v>146000</v>
      </c>
      <c r="O135" s="12">
        <f t="shared" si="13"/>
        <v>0</v>
      </c>
      <c r="Q135" s="8" t="str">
        <f>IF(Calculator!G132&gt;0,Calculator!G132,Calculator!H132)</f>
        <v/>
      </c>
      <c r="R135" s="8">
        <f>IF(Calculator!E132="Dishwasher, multi tank conveyor",Calculator!F132,0)</f>
        <v>0</v>
      </c>
      <c r="S135" s="11">
        <f t="shared" si="14"/>
        <v>219000</v>
      </c>
      <c r="T135" s="12">
        <f t="shared" si="15"/>
        <v>0</v>
      </c>
    </row>
    <row r="136" spans="1:20" x14ac:dyDescent="0.25">
      <c r="A136" s="8" t="str">
        <f>Calculator!D133</f>
        <v/>
      </c>
      <c r="B136" s="8" t="str">
        <f>IF(Calculator!G133&gt;0,Calculator!G133,Calculator!H133)</f>
        <v/>
      </c>
      <c r="C136" s="8">
        <f>IF(Calculator!E133="Dishwasher, under counter",Calculator!F133,0)</f>
        <v>0</v>
      </c>
      <c r="D136" s="11">
        <f t="shared" si="8"/>
        <v>27375</v>
      </c>
      <c r="E136" s="12">
        <f t="shared" si="9"/>
        <v>0</v>
      </c>
      <c r="G136" s="8" t="str">
        <f>IF(Calculator!G133&gt;0,Calculator!G133,Calculator!H133)</f>
        <v/>
      </c>
      <c r="H136" s="8">
        <f>IF(Calculator!E133="Dishwasher, stationary single tank door",Calculator!F133,0)</f>
        <v>0</v>
      </c>
      <c r="I136" s="11">
        <f t="shared" si="10"/>
        <v>102200</v>
      </c>
      <c r="J136" s="12">
        <f t="shared" si="11"/>
        <v>0</v>
      </c>
      <c r="L136" s="8" t="str">
        <f>IF(Calculator!G133&gt;0,Calculator!G133,Calculator!H133)</f>
        <v/>
      </c>
      <c r="M136" s="8">
        <f>IF(Calculator!E133="Dishwasher, single tank conveyor",Calculator!F133,0)</f>
        <v>0</v>
      </c>
      <c r="N136" s="11">
        <f t="shared" si="12"/>
        <v>146000</v>
      </c>
      <c r="O136" s="12">
        <f t="shared" si="13"/>
        <v>0</v>
      </c>
      <c r="Q136" s="8" t="str">
        <f>IF(Calculator!G133&gt;0,Calculator!G133,Calculator!H133)</f>
        <v/>
      </c>
      <c r="R136" s="8">
        <f>IF(Calculator!E133="Dishwasher, multi tank conveyor",Calculator!F133,0)</f>
        <v>0</v>
      </c>
      <c r="S136" s="11">
        <f t="shared" si="14"/>
        <v>219000</v>
      </c>
      <c r="T136" s="12">
        <f t="shared" si="15"/>
        <v>0</v>
      </c>
    </row>
    <row r="137" spans="1:20" x14ac:dyDescent="0.25">
      <c r="A137" s="8" t="str">
        <f>Calculator!D134</f>
        <v/>
      </c>
      <c r="B137" s="8" t="str">
        <f>IF(Calculator!G134&gt;0,Calculator!G134,Calculator!H134)</f>
        <v/>
      </c>
      <c r="C137" s="8">
        <f>IF(Calculator!E134="Dishwasher, under counter",Calculator!F134,0)</f>
        <v>0</v>
      </c>
      <c r="D137" s="11">
        <f t="shared" si="8"/>
        <v>27375</v>
      </c>
      <c r="E137" s="12">
        <f t="shared" si="9"/>
        <v>0</v>
      </c>
      <c r="G137" s="8" t="str">
        <f>IF(Calculator!G134&gt;0,Calculator!G134,Calculator!H134)</f>
        <v/>
      </c>
      <c r="H137" s="8">
        <f>IF(Calculator!E134="Dishwasher, stationary single tank door",Calculator!F134,0)</f>
        <v>0</v>
      </c>
      <c r="I137" s="11">
        <f t="shared" si="10"/>
        <v>102200</v>
      </c>
      <c r="J137" s="12">
        <f t="shared" si="11"/>
        <v>0</v>
      </c>
      <c r="L137" s="8" t="str">
        <f>IF(Calculator!G134&gt;0,Calculator!G134,Calculator!H134)</f>
        <v/>
      </c>
      <c r="M137" s="8">
        <f>IF(Calculator!E134="Dishwasher, single tank conveyor",Calculator!F134,0)</f>
        <v>0</v>
      </c>
      <c r="N137" s="11">
        <f t="shared" si="12"/>
        <v>146000</v>
      </c>
      <c r="O137" s="12">
        <f t="shared" si="13"/>
        <v>0</v>
      </c>
      <c r="Q137" s="8" t="str">
        <f>IF(Calculator!G134&gt;0,Calculator!G134,Calculator!H134)</f>
        <v/>
      </c>
      <c r="R137" s="8">
        <f>IF(Calculator!E134="Dishwasher, multi tank conveyor",Calculator!F134,0)</f>
        <v>0</v>
      </c>
      <c r="S137" s="11">
        <f t="shared" si="14"/>
        <v>219000</v>
      </c>
      <c r="T137" s="12">
        <f t="shared" si="15"/>
        <v>0</v>
      </c>
    </row>
    <row r="138" spans="1:20" x14ac:dyDescent="0.25">
      <c r="A138" s="8" t="str">
        <f>Calculator!D135</f>
        <v/>
      </c>
      <c r="B138" s="8" t="str">
        <f>IF(Calculator!G135&gt;0,Calculator!G135,Calculator!H135)</f>
        <v/>
      </c>
      <c r="C138" s="8">
        <f>IF(Calculator!E135="Dishwasher, under counter",Calculator!F135,0)</f>
        <v>0</v>
      </c>
      <c r="D138" s="11">
        <f t="shared" si="8"/>
        <v>27375</v>
      </c>
      <c r="E138" s="12">
        <f t="shared" si="9"/>
        <v>0</v>
      </c>
      <c r="G138" s="8" t="str">
        <f>IF(Calculator!G135&gt;0,Calculator!G135,Calculator!H135)</f>
        <v/>
      </c>
      <c r="H138" s="8">
        <f>IF(Calculator!E135="Dishwasher, stationary single tank door",Calculator!F135,0)</f>
        <v>0</v>
      </c>
      <c r="I138" s="11">
        <f t="shared" si="10"/>
        <v>102200</v>
      </c>
      <c r="J138" s="12">
        <f t="shared" si="11"/>
        <v>0</v>
      </c>
      <c r="L138" s="8" t="str">
        <f>IF(Calculator!G135&gt;0,Calculator!G135,Calculator!H135)</f>
        <v/>
      </c>
      <c r="M138" s="8">
        <f>IF(Calculator!E135="Dishwasher, single tank conveyor",Calculator!F135,0)</f>
        <v>0</v>
      </c>
      <c r="N138" s="11">
        <f t="shared" si="12"/>
        <v>146000</v>
      </c>
      <c r="O138" s="12">
        <f t="shared" si="13"/>
        <v>0</v>
      </c>
      <c r="Q138" s="8" t="str">
        <f>IF(Calculator!G135&gt;0,Calculator!G135,Calculator!H135)</f>
        <v/>
      </c>
      <c r="R138" s="8">
        <f>IF(Calculator!E135="Dishwasher, multi tank conveyor",Calculator!F135,0)</f>
        <v>0</v>
      </c>
      <c r="S138" s="11">
        <f t="shared" si="14"/>
        <v>219000</v>
      </c>
      <c r="T138" s="12">
        <f t="shared" si="15"/>
        <v>0</v>
      </c>
    </row>
    <row r="139" spans="1:20" x14ac:dyDescent="0.25">
      <c r="A139" s="8" t="str">
        <f>Calculator!D136</f>
        <v/>
      </c>
      <c r="B139" s="8" t="str">
        <f>IF(Calculator!G136&gt;0,Calculator!G136,Calculator!H136)</f>
        <v/>
      </c>
      <c r="C139" s="8">
        <f>IF(Calculator!E136="Dishwasher, under counter",Calculator!F136,0)</f>
        <v>0</v>
      </c>
      <c r="D139" s="11">
        <f t="shared" si="8"/>
        <v>27375</v>
      </c>
      <c r="E139" s="12">
        <f t="shared" si="9"/>
        <v>0</v>
      </c>
      <c r="G139" s="8" t="str">
        <f>IF(Calculator!G136&gt;0,Calculator!G136,Calculator!H136)</f>
        <v/>
      </c>
      <c r="H139" s="8">
        <f>IF(Calculator!E136="Dishwasher, stationary single tank door",Calculator!F136,0)</f>
        <v>0</v>
      </c>
      <c r="I139" s="11">
        <f t="shared" si="10"/>
        <v>102200</v>
      </c>
      <c r="J139" s="12">
        <f t="shared" si="11"/>
        <v>0</v>
      </c>
      <c r="L139" s="8" t="str">
        <f>IF(Calculator!G136&gt;0,Calculator!G136,Calculator!H136)</f>
        <v/>
      </c>
      <c r="M139" s="8">
        <f>IF(Calculator!E136="Dishwasher, single tank conveyor",Calculator!F136,0)</f>
        <v>0</v>
      </c>
      <c r="N139" s="11">
        <f t="shared" si="12"/>
        <v>146000</v>
      </c>
      <c r="O139" s="12">
        <f t="shared" si="13"/>
        <v>0</v>
      </c>
      <c r="Q139" s="8" t="str">
        <f>IF(Calculator!G136&gt;0,Calculator!G136,Calculator!H136)</f>
        <v/>
      </c>
      <c r="R139" s="8">
        <f>IF(Calculator!E136="Dishwasher, multi tank conveyor",Calculator!F136,0)</f>
        <v>0</v>
      </c>
      <c r="S139" s="11">
        <f t="shared" si="14"/>
        <v>219000</v>
      </c>
      <c r="T139" s="12">
        <f t="shared" si="15"/>
        <v>0</v>
      </c>
    </row>
    <row r="140" spans="1:20" x14ac:dyDescent="0.25">
      <c r="A140" s="8" t="str">
        <f>Calculator!D137</f>
        <v/>
      </c>
      <c r="B140" s="8" t="str">
        <f>IF(Calculator!G137&gt;0,Calculator!G137,Calculator!H137)</f>
        <v/>
      </c>
      <c r="C140" s="8">
        <f>IF(Calculator!E137="Dishwasher, under counter",Calculator!F137,0)</f>
        <v>0</v>
      </c>
      <c r="D140" s="11">
        <f t="shared" si="8"/>
        <v>27375</v>
      </c>
      <c r="E140" s="12">
        <f t="shared" si="9"/>
        <v>0</v>
      </c>
      <c r="G140" s="8" t="str">
        <f>IF(Calculator!G137&gt;0,Calculator!G137,Calculator!H137)</f>
        <v/>
      </c>
      <c r="H140" s="8">
        <f>IF(Calculator!E137="Dishwasher, stationary single tank door",Calculator!F137,0)</f>
        <v>0</v>
      </c>
      <c r="I140" s="11">
        <f t="shared" si="10"/>
        <v>102200</v>
      </c>
      <c r="J140" s="12">
        <f t="shared" si="11"/>
        <v>0</v>
      </c>
      <c r="L140" s="8" t="str">
        <f>IF(Calculator!G137&gt;0,Calculator!G137,Calculator!H137)</f>
        <v/>
      </c>
      <c r="M140" s="8">
        <f>IF(Calculator!E137="Dishwasher, single tank conveyor",Calculator!F137,0)</f>
        <v>0</v>
      </c>
      <c r="N140" s="11">
        <f t="shared" si="12"/>
        <v>146000</v>
      </c>
      <c r="O140" s="12">
        <f t="shared" si="13"/>
        <v>0</v>
      </c>
      <c r="Q140" s="8" t="str">
        <f>IF(Calculator!G137&gt;0,Calculator!G137,Calculator!H137)</f>
        <v/>
      </c>
      <c r="R140" s="8">
        <f>IF(Calculator!E137="Dishwasher, multi tank conveyor",Calculator!F137,0)</f>
        <v>0</v>
      </c>
      <c r="S140" s="11">
        <f t="shared" si="14"/>
        <v>219000</v>
      </c>
      <c r="T140" s="12">
        <f t="shared" si="15"/>
        <v>0</v>
      </c>
    </row>
    <row r="141" spans="1:20" x14ac:dyDescent="0.25">
      <c r="A141" s="8" t="str">
        <f>Calculator!D138</f>
        <v/>
      </c>
      <c r="B141" s="8" t="str">
        <f>IF(Calculator!G138&gt;0,Calculator!G138,Calculator!H138)</f>
        <v/>
      </c>
      <c r="C141" s="8">
        <f>IF(Calculator!E138="Dishwasher, under counter",Calculator!F138,0)</f>
        <v>0</v>
      </c>
      <c r="D141" s="11">
        <f t="shared" si="8"/>
        <v>27375</v>
      </c>
      <c r="E141" s="12">
        <f t="shared" si="9"/>
        <v>0</v>
      </c>
      <c r="G141" s="8" t="str">
        <f>IF(Calculator!G138&gt;0,Calculator!G138,Calculator!H138)</f>
        <v/>
      </c>
      <c r="H141" s="8">
        <f>IF(Calculator!E138="Dishwasher, stationary single tank door",Calculator!F138,0)</f>
        <v>0</v>
      </c>
      <c r="I141" s="11">
        <f t="shared" si="10"/>
        <v>102200</v>
      </c>
      <c r="J141" s="12">
        <f t="shared" si="11"/>
        <v>0</v>
      </c>
      <c r="L141" s="8" t="str">
        <f>IF(Calculator!G138&gt;0,Calculator!G138,Calculator!H138)</f>
        <v/>
      </c>
      <c r="M141" s="8">
        <f>IF(Calculator!E138="Dishwasher, single tank conveyor",Calculator!F138,0)</f>
        <v>0</v>
      </c>
      <c r="N141" s="11">
        <f t="shared" si="12"/>
        <v>146000</v>
      </c>
      <c r="O141" s="12">
        <f t="shared" si="13"/>
        <v>0</v>
      </c>
      <c r="Q141" s="8" t="str">
        <f>IF(Calculator!G138&gt;0,Calculator!G138,Calculator!H138)</f>
        <v/>
      </c>
      <c r="R141" s="8">
        <f>IF(Calculator!E138="Dishwasher, multi tank conveyor",Calculator!F138,0)</f>
        <v>0</v>
      </c>
      <c r="S141" s="11">
        <f t="shared" si="14"/>
        <v>219000</v>
      </c>
      <c r="T141" s="12">
        <f t="shared" si="15"/>
        <v>0</v>
      </c>
    </row>
    <row r="142" spans="1:20" x14ac:dyDescent="0.25">
      <c r="A142" s="8" t="str">
        <f>Calculator!D139</f>
        <v/>
      </c>
      <c r="B142" s="8" t="str">
        <f>IF(Calculator!G139&gt;0,Calculator!G139,Calculator!H139)</f>
        <v/>
      </c>
      <c r="C142" s="8">
        <f>IF(Calculator!E139="Dishwasher, under counter",Calculator!F139,0)</f>
        <v>0</v>
      </c>
      <c r="D142" s="11">
        <f t="shared" si="8"/>
        <v>27375</v>
      </c>
      <c r="E142" s="12">
        <f t="shared" si="9"/>
        <v>0</v>
      </c>
      <c r="G142" s="8" t="str">
        <f>IF(Calculator!G139&gt;0,Calculator!G139,Calculator!H139)</f>
        <v/>
      </c>
      <c r="H142" s="8">
        <f>IF(Calculator!E139="Dishwasher, stationary single tank door",Calculator!F139,0)</f>
        <v>0</v>
      </c>
      <c r="I142" s="11">
        <f t="shared" si="10"/>
        <v>102200</v>
      </c>
      <c r="J142" s="12">
        <f t="shared" si="11"/>
        <v>0</v>
      </c>
      <c r="L142" s="8" t="str">
        <f>IF(Calculator!G139&gt;0,Calculator!G139,Calculator!H139)</f>
        <v/>
      </c>
      <c r="M142" s="8">
        <f>IF(Calculator!E139="Dishwasher, single tank conveyor",Calculator!F139,0)</f>
        <v>0</v>
      </c>
      <c r="N142" s="11">
        <f t="shared" si="12"/>
        <v>146000</v>
      </c>
      <c r="O142" s="12">
        <f t="shared" si="13"/>
        <v>0</v>
      </c>
      <c r="Q142" s="8" t="str">
        <f>IF(Calculator!G139&gt;0,Calculator!G139,Calculator!H139)</f>
        <v/>
      </c>
      <c r="R142" s="8">
        <f>IF(Calculator!E139="Dishwasher, multi tank conveyor",Calculator!F139,0)</f>
        <v>0</v>
      </c>
      <c r="S142" s="11">
        <f t="shared" si="14"/>
        <v>219000</v>
      </c>
      <c r="T142" s="12">
        <f t="shared" si="15"/>
        <v>0</v>
      </c>
    </row>
    <row r="143" spans="1:20" x14ac:dyDescent="0.25">
      <c r="A143" s="8" t="str">
        <f>Calculator!D140</f>
        <v/>
      </c>
      <c r="B143" s="8" t="str">
        <f>IF(Calculator!G140&gt;0,Calculator!G140,Calculator!H140)</f>
        <v/>
      </c>
      <c r="C143" s="8">
        <f>IF(Calculator!E140="Dishwasher, under counter",Calculator!F140,0)</f>
        <v>0</v>
      </c>
      <c r="D143" s="11">
        <f t="shared" si="8"/>
        <v>27375</v>
      </c>
      <c r="E143" s="12">
        <f t="shared" si="9"/>
        <v>0</v>
      </c>
      <c r="G143" s="8" t="str">
        <f>IF(Calculator!G140&gt;0,Calculator!G140,Calculator!H140)</f>
        <v/>
      </c>
      <c r="H143" s="8">
        <f>IF(Calculator!E140="Dishwasher, stationary single tank door",Calculator!F140,0)</f>
        <v>0</v>
      </c>
      <c r="I143" s="11">
        <f t="shared" si="10"/>
        <v>102200</v>
      </c>
      <c r="J143" s="12">
        <f t="shared" si="11"/>
        <v>0</v>
      </c>
      <c r="L143" s="8" t="str">
        <f>IF(Calculator!G140&gt;0,Calculator!G140,Calculator!H140)</f>
        <v/>
      </c>
      <c r="M143" s="8">
        <f>IF(Calculator!E140="Dishwasher, single tank conveyor",Calculator!F140,0)</f>
        <v>0</v>
      </c>
      <c r="N143" s="11">
        <f t="shared" si="12"/>
        <v>146000</v>
      </c>
      <c r="O143" s="12">
        <f t="shared" si="13"/>
        <v>0</v>
      </c>
      <c r="Q143" s="8" t="str">
        <f>IF(Calculator!G140&gt;0,Calculator!G140,Calculator!H140)</f>
        <v/>
      </c>
      <c r="R143" s="8">
        <f>IF(Calculator!E140="Dishwasher, multi tank conveyor",Calculator!F140,0)</f>
        <v>0</v>
      </c>
      <c r="S143" s="11">
        <f t="shared" si="14"/>
        <v>219000</v>
      </c>
      <c r="T143" s="12">
        <f t="shared" si="15"/>
        <v>0</v>
      </c>
    </row>
    <row r="144" spans="1:20" x14ac:dyDescent="0.25">
      <c r="A144" s="8" t="str">
        <f>Calculator!D141</f>
        <v/>
      </c>
      <c r="B144" s="8" t="str">
        <f>IF(Calculator!G141&gt;0,Calculator!G141,Calculator!H141)</f>
        <v/>
      </c>
      <c r="C144" s="8">
        <f>IF(Calculator!E141="Dishwasher, under counter",Calculator!F141,0)</f>
        <v>0</v>
      </c>
      <c r="D144" s="11">
        <f t="shared" si="8"/>
        <v>27375</v>
      </c>
      <c r="E144" s="12">
        <f t="shared" si="9"/>
        <v>0</v>
      </c>
      <c r="G144" s="8" t="str">
        <f>IF(Calculator!G141&gt;0,Calculator!G141,Calculator!H141)</f>
        <v/>
      </c>
      <c r="H144" s="8">
        <f>IF(Calculator!E141="Dishwasher, stationary single tank door",Calculator!F141,0)</f>
        <v>0</v>
      </c>
      <c r="I144" s="11">
        <f t="shared" si="10"/>
        <v>102200</v>
      </c>
      <c r="J144" s="12">
        <f t="shared" si="11"/>
        <v>0</v>
      </c>
      <c r="L144" s="8" t="str">
        <f>IF(Calculator!G141&gt;0,Calculator!G141,Calculator!H141)</f>
        <v/>
      </c>
      <c r="M144" s="8">
        <f>IF(Calculator!E141="Dishwasher, single tank conveyor",Calculator!F141,0)</f>
        <v>0</v>
      </c>
      <c r="N144" s="11">
        <f t="shared" si="12"/>
        <v>146000</v>
      </c>
      <c r="O144" s="12">
        <f t="shared" si="13"/>
        <v>0</v>
      </c>
      <c r="Q144" s="8" t="str">
        <f>IF(Calculator!G141&gt;0,Calculator!G141,Calculator!H141)</f>
        <v/>
      </c>
      <c r="R144" s="8">
        <f>IF(Calculator!E141="Dishwasher, multi tank conveyor",Calculator!F141,0)</f>
        <v>0</v>
      </c>
      <c r="S144" s="11">
        <f t="shared" si="14"/>
        <v>219000</v>
      </c>
      <c r="T144" s="12">
        <f t="shared" si="15"/>
        <v>0</v>
      </c>
    </row>
    <row r="145" spans="1:20" x14ac:dyDescent="0.25">
      <c r="A145" s="8" t="str">
        <f>Calculator!D142</f>
        <v/>
      </c>
      <c r="B145" s="8" t="str">
        <f>IF(Calculator!G142&gt;0,Calculator!G142,Calculator!H142)</f>
        <v/>
      </c>
      <c r="C145" s="8">
        <f>IF(Calculator!E142="Dishwasher, under counter",Calculator!F142,0)</f>
        <v>0</v>
      </c>
      <c r="D145" s="11">
        <f t="shared" si="8"/>
        <v>27375</v>
      </c>
      <c r="E145" s="12">
        <f t="shared" si="9"/>
        <v>0</v>
      </c>
      <c r="G145" s="8" t="str">
        <f>IF(Calculator!G142&gt;0,Calculator!G142,Calculator!H142)</f>
        <v/>
      </c>
      <c r="H145" s="8">
        <f>IF(Calculator!E142="Dishwasher, stationary single tank door",Calculator!F142,0)</f>
        <v>0</v>
      </c>
      <c r="I145" s="11">
        <f t="shared" si="10"/>
        <v>102200</v>
      </c>
      <c r="J145" s="12">
        <f t="shared" si="11"/>
        <v>0</v>
      </c>
      <c r="L145" s="8" t="str">
        <f>IF(Calculator!G142&gt;0,Calculator!G142,Calculator!H142)</f>
        <v/>
      </c>
      <c r="M145" s="8">
        <f>IF(Calculator!E142="Dishwasher, single tank conveyor",Calculator!F142,0)</f>
        <v>0</v>
      </c>
      <c r="N145" s="11">
        <f t="shared" si="12"/>
        <v>146000</v>
      </c>
      <c r="O145" s="12">
        <f t="shared" si="13"/>
        <v>0</v>
      </c>
      <c r="Q145" s="8" t="str">
        <f>IF(Calculator!G142&gt;0,Calculator!G142,Calculator!H142)</f>
        <v/>
      </c>
      <c r="R145" s="8">
        <f>IF(Calculator!E142="Dishwasher, multi tank conveyor",Calculator!F142,0)</f>
        <v>0</v>
      </c>
      <c r="S145" s="11">
        <f t="shared" si="14"/>
        <v>219000</v>
      </c>
      <c r="T145" s="12">
        <f t="shared" si="15"/>
        <v>0</v>
      </c>
    </row>
    <row r="146" spans="1:20" x14ac:dyDescent="0.25">
      <c r="A146" s="8" t="str">
        <f>Calculator!D143</f>
        <v/>
      </c>
      <c r="B146" s="8" t="str">
        <f>IF(Calculator!G143&gt;0,Calculator!G143,Calculator!H143)</f>
        <v/>
      </c>
      <c r="C146" s="8">
        <f>IF(Calculator!E143="Dishwasher, under counter",Calculator!F143,0)</f>
        <v>0</v>
      </c>
      <c r="D146" s="11">
        <f t="shared" ref="D146:D209" si="16">$B$10*OP_DAYS</f>
        <v>27375</v>
      </c>
      <c r="E146" s="12">
        <f t="shared" ref="E146:E209" si="17">IFERROR(B146*C146*D146/GALPERM3,0)</f>
        <v>0</v>
      </c>
      <c r="G146" s="8" t="str">
        <f>IF(Calculator!G143&gt;0,Calculator!G143,Calculator!H143)</f>
        <v/>
      </c>
      <c r="H146" s="8">
        <f>IF(Calculator!E143="Dishwasher, stationary single tank door",Calculator!F143,0)</f>
        <v>0</v>
      </c>
      <c r="I146" s="11">
        <f t="shared" ref="I146:I209" si="18">$B$11*OP_DAYS</f>
        <v>102200</v>
      </c>
      <c r="J146" s="12">
        <f t="shared" ref="J146:J209" si="19">IFERROR(G146*H146*I146/GALPERM3,0)</f>
        <v>0</v>
      </c>
      <c r="L146" s="8" t="str">
        <f>IF(Calculator!G143&gt;0,Calculator!G143,Calculator!H143)</f>
        <v/>
      </c>
      <c r="M146" s="8">
        <f>IF(Calculator!E143="Dishwasher, single tank conveyor",Calculator!F143,0)</f>
        <v>0</v>
      </c>
      <c r="N146" s="11">
        <f t="shared" ref="N146:N209" si="20">$B$12*OP_DAYS</f>
        <v>146000</v>
      </c>
      <c r="O146" s="12">
        <f t="shared" ref="O146:O209" si="21">IFERROR(L146*M146*N146/GALPERM3,0)</f>
        <v>0</v>
      </c>
      <c r="Q146" s="8" t="str">
        <f>IF(Calculator!G143&gt;0,Calculator!G143,Calculator!H143)</f>
        <v/>
      </c>
      <c r="R146" s="8">
        <f>IF(Calculator!E143="Dishwasher, multi tank conveyor",Calculator!F143,0)</f>
        <v>0</v>
      </c>
      <c r="S146" s="11">
        <f t="shared" ref="S146:S209" si="22">$B$13*OP_DAYS</f>
        <v>219000</v>
      </c>
      <c r="T146" s="12">
        <f t="shared" ref="T146:T209" si="23">IFERROR(Q146*R146*S146/GALPERM3,0)</f>
        <v>0</v>
      </c>
    </row>
    <row r="147" spans="1:20" x14ac:dyDescent="0.25">
      <c r="A147" s="8" t="str">
        <f>Calculator!D144</f>
        <v/>
      </c>
      <c r="B147" s="8" t="str">
        <f>IF(Calculator!G144&gt;0,Calculator!G144,Calculator!H144)</f>
        <v/>
      </c>
      <c r="C147" s="8">
        <f>IF(Calculator!E144="Dishwasher, under counter",Calculator!F144,0)</f>
        <v>0</v>
      </c>
      <c r="D147" s="11">
        <f t="shared" si="16"/>
        <v>27375</v>
      </c>
      <c r="E147" s="12">
        <f t="shared" si="17"/>
        <v>0</v>
      </c>
      <c r="G147" s="8" t="str">
        <f>IF(Calculator!G144&gt;0,Calculator!G144,Calculator!H144)</f>
        <v/>
      </c>
      <c r="H147" s="8">
        <f>IF(Calculator!E144="Dishwasher, stationary single tank door",Calculator!F144,0)</f>
        <v>0</v>
      </c>
      <c r="I147" s="11">
        <f t="shared" si="18"/>
        <v>102200</v>
      </c>
      <c r="J147" s="12">
        <f t="shared" si="19"/>
        <v>0</v>
      </c>
      <c r="L147" s="8" t="str">
        <f>IF(Calculator!G144&gt;0,Calculator!G144,Calculator!H144)</f>
        <v/>
      </c>
      <c r="M147" s="8">
        <f>IF(Calculator!E144="Dishwasher, single tank conveyor",Calculator!F144,0)</f>
        <v>0</v>
      </c>
      <c r="N147" s="11">
        <f t="shared" si="20"/>
        <v>146000</v>
      </c>
      <c r="O147" s="12">
        <f t="shared" si="21"/>
        <v>0</v>
      </c>
      <c r="Q147" s="8" t="str">
        <f>IF(Calculator!G144&gt;0,Calculator!G144,Calculator!H144)</f>
        <v/>
      </c>
      <c r="R147" s="8">
        <f>IF(Calculator!E144="Dishwasher, multi tank conveyor",Calculator!F144,0)</f>
        <v>0</v>
      </c>
      <c r="S147" s="11">
        <f t="shared" si="22"/>
        <v>219000</v>
      </c>
      <c r="T147" s="12">
        <f t="shared" si="23"/>
        <v>0</v>
      </c>
    </row>
    <row r="148" spans="1:20" x14ac:dyDescent="0.25">
      <c r="A148" s="8" t="str">
        <f>Calculator!D145</f>
        <v/>
      </c>
      <c r="B148" s="8" t="str">
        <f>IF(Calculator!G145&gt;0,Calculator!G145,Calculator!H145)</f>
        <v/>
      </c>
      <c r="C148" s="8">
        <f>IF(Calculator!E145="Dishwasher, under counter",Calculator!F145,0)</f>
        <v>0</v>
      </c>
      <c r="D148" s="11">
        <f t="shared" si="16"/>
        <v>27375</v>
      </c>
      <c r="E148" s="12">
        <f t="shared" si="17"/>
        <v>0</v>
      </c>
      <c r="G148" s="8" t="str">
        <f>IF(Calculator!G145&gt;0,Calculator!G145,Calculator!H145)</f>
        <v/>
      </c>
      <c r="H148" s="8">
        <f>IF(Calculator!E145="Dishwasher, stationary single tank door",Calculator!F145,0)</f>
        <v>0</v>
      </c>
      <c r="I148" s="11">
        <f t="shared" si="18"/>
        <v>102200</v>
      </c>
      <c r="J148" s="12">
        <f t="shared" si="19"/>
        <v>0</v>
      </c>
      <c r="L148" s="8" t="str">
        <f>IF(Calculator!G145&gt;0,Calculator!G145,Calculator!H145)</f>
        <v/>
      </c>
      <c r="M148" s="8">
        <f>IF(Calculator!E145="Dishwasher, single tank conveyor",Calculator!F145,0)</f>
        <v>0</v>
      </c>
      <c r="N148" s="11">
        <f t="shared" si="20"/>
        <v>146000</v>
      </c>
      <c r="O148" s="12">
        <f t="shared" si="21"/>
        <v>0</v>
      </c>
      <c r="Q148" s="8" t="str">
        <f>IF(Calculator!G145&gt;0,Calculator!G145,Calculator!H145)</f>
        <v/>
      </c>
      <c r="R148" s="8">
        <f>IF(Calculator!E145="Dishwasher, multi tank conveyor",Calculator!F145,0)</f>
        <v>0</v>
      </c>
      <c r="S148" s="11">
        <f t="shared" si="22"/>
        <v>219000</v>
      </c>
      <c r="T148" s="12">
        <f t="shared" si="23"/>
        <v>0</v>
      </c>
    </row>
    <row r="149" spans="1:20" x14ac:dyDescent="0.25">
      <c r="A149" s="8" t="str">
        <f>Calculator!D146</f>
        <v/>
      </c>
      <c r="B149" s="8" t="str">
        <f>IF(Calculator!G146&gt;0,Calculator!G146,Calculator!H146)</f>
        <v/>
      </c>
      <c r="C149" s="8">
        <f>IF(Calculator!E146="Dishwasher, under counter",Calculator!F146,0)</f>
        <v>0</v>
      </c>
      <c r="D149" s="11">
        <f t="shared" si="16"/>
        <v>27375</v>
      </c>
      <c r="E149" s="12">
        <f t="shared" si="17"/>
        <v>0</v>
      </c>
      <c r="G149" s="8" t="str">
        <f>IF(Calculator!G146&gt;0,Calculator!G146,Calculator!H146)</f>
        <v/>
      </c>
      <c r="H149" s="8">
        <f>IF(Calculator!E146="Dishwasher, stationary single tank door",Calculator!F146,0)</f>
        <v>0</v>
      </c>
      <c r="I149" s="11">
        <f t="shared" si="18"/>
        <v>102200</v>
      </c>
      <c r="J149" s="12">
        <f t="shared" si="19"/>
        <v>0</v>
      </c>
      <c r="L149" s="8" t="str">
        <f>IF(Calculator!G146&gt;0,Calculator!G146,Calculator!H146)</f>
        <v/>
      </c>
      <c r="M149" s="8">
        <f>IF(Calculator!E146="Dishwasher, single tank conveyor",Calculator!F146,0)</f>
        <v>0</v>
      </c>
      <c r="N149" s="11">
        <f t="shared" si="20"/>
        <v>146000</v>
      </c>
      <c r="O149" s="12">
        <f t="shared" si="21"/>
        <v>0</v>
      </c>
      <c r="Q149" s="8" t="str">
        <f>IF(Calculator!G146&gt;0,Calculator!G146,Calculator!H146)</f>
        <v/>
      </c>
      <c r="R149" s="8">
        <f>IF(Calculator!E146="Dishwasher, multi tank conveyor",Calculator!F146,0)</f>
        <v>0</v>
      </c>
      <c r="S149" s="11">
        <f t="shared" si="22"/>
        <v>219000</v>
      </c>
      <c r="T149" s="12">
        <f t="shared" si="23"/>
        <v>0</v>
      </c>
    </row>
    <row r="150" spans="1:20" x14ac:dyDescent="0.25">
      <c r="A150" s="8" t="str">
        <f>Calculator!D147</f>
        <v/>
      </c>
      <c r="B150" s="8" t="str">
        <f>IF(Calculator!G147&gt;0,Calculator!G147,Calculator!H147)</f>
        <v/>
      </c>
      <c r="C150" s="8">
        <f>IF(Calculator!E147="Dishwasher, under counter",Calculator!F147,0)</f>
        <v>0</v>
      </c>
      <c r="D150" s="11">
        <f t="shared" si="16"/>
        <v>27375</v>
      </c>
      <c r="E150" s="12">
        <f t="shared" si="17"/>
        <v>0</v>
      </c>
      <c r="G150" s="8" t="str">
        <f>IF(Calculator!G147&gt;0,Calculator!G147,Calculator!H147)</f>
        <v/>
      </c>
      <c r="H150" s="8">
        <f>IF(Calculator!E147="Dishwasher, stationary single tank door",Calculator!F147,0)</f>
        <v>0</v>
      </c>
      <c r="I150" s="11">
        <f t="shared" si="18"/>
        <v>102200</v>
      </c>
      <c r="J150" s="12">
        <f t="shared" si="19"/>
        <v>0</v>
      </c>
      <c r="L150" s="8" t="str">
        <f>IF(Calculator!G147&gt;0,Calculator!G147,Calculator!H147)</f>
        <v/>
      </c>
      <c r="M150" s="8">
        <f>IF(Calculator!E147="Dishwasher, single tank conveyor",Calculator!F147,0)</f>
        <v>0</v>
      </c>
      <c r="N150" s="11">
        <f t="shared" si="20"/>
        <v>146000</v>
      </c>
      <c r="O150" s="12">
        <f t="shared" si="21"/>
        <v>0</v>
      </c>
      <c r="Q150" s="8" t="str">
        <f>IF(Calculator!G147&gt;0,Calculator!G147,Calculator!H147)</f>
        <v/>
      </c>
      <c r="R150" s="8">
        <f>IF(Calculator!E147="Dishwasher, multi tank conveyor",Calculator!F147,0)</f>
        <v>0</v>
      </c>
      <c r="S150" s="11">
        <f t="shared" si="22"/>
        <v>219000</v>
      </c>
      <c r="T150" s="12">
        <f t="shared" si="23"/>
        <v>0</v>
      </c>
    </row>
    <row r="151" spans="1:20" x14ac:dyDescent="0.25">
      <c r="A151" s="8" t="str">
        <f>Calculator!D148</f>
        <v/>
      </c>
      <c r="B151" s="8" t="str">
        <f>IF(Calculator!G148&gt;0,Calculator!G148,Calculator!H148)</f>
        <v/>
      </c>
      <c r="C151" s="8">
        <f>IF(Calculator!E148="Dishwasher, under counter",Calculator!F148,0)</f>
        <v>0</v>
      </c>
      <c r="D151" s="11">
        <f t="shared" si="16"/>
        <v>27375</v>
      </c>
      <c r="E151" s="12">
        <f t="shared" si="17"/>
        <v>0</v>
      </c>
      <c r="G151" s="8" t="str">
        <f>IF(Calculator!G148&gt;0,Calculator!G148,Calculator!H148)</f>
        <v/>
      </c>
      <c r="H151" s="8">
        <f>IF(Calculator!E148="Dishwasher, stationary single tank door",Calculator!F148,0)</f>
        <v>0</v>
      </c>
      <c r="I151" s="11">
        <f t="shared" si="18"/>
        <v>102200</v>
      </c>
      <c r="J151" s="12">
        <f t="shared" si="19"/>
        <v>0</v>
      </c>
      <c r="L151" s="8" t="str">
        <f>IF(Calculator!G148&gt;0,Calculator!G148,Calculator!H148)</f>
        <v/>
      </c>
      <c r="M151" s="8">
        <f>IF(Calculator!E148="Dishwasher, single tank conveyor",Calculator!F148,0)</f>
        <v>0</v>
      </c>
      <c r="N151" s="11">
        <f t="shared" si="20"/>
        <v>146000</v>
      </c>
      <c r="O151" s="12">
        <f t="shared" si="21"/>
        <v>0</v>
      </c>
      <c r="Q151" s="8" t="str">
        <f>IF(Calculator!G148&gt;0,Calculator!G148,Calculator!H148)</f>
        <v/>
      </c>
      <c r="R151" s="8">
        <f>IF(Calculator!E148="Dishwasher, multi tank conveyor",Calculator!F148,0)</f>
        <v>0</v>
      </c>
      <c r="S151" s="11">
        <f t="shared" si="22"/>
        <v>219000</v>
      </c>
      <c r="T151" s="12">
        <f t="shared" si="23"/>
        <v>0</v>
      </c>
    </row>
    <row r="152" spans="1:20" x14ac:dyDescent="0.25">
      <c r="A152" s="8" t="str">
        <f>Calculator!D149</f>
        <v/>
      </c>
      <c r="B152" s="8" t="str">
        <f>IF(Calculator!G149&gt;0,Calculator!G149,Calculator!H149)</f>
        <v/>
      </c>
      <c r="C152" s="8">
        <f>IF(Calculator!E149="Dishwasher, under counter",Calculator!F149,0)</f>
        <v>0</v>
      </c>
      <c r="D152" s="11">
        <f t="shared" si="16"/>
        <v>27375</v>
      </c>
      <c r="E152" s="12">
        <f t="shared" si="17"/>
        <v>0</v>
      </c>
      <c r="G152" s="8" t="str">
        <f>IF(Calculator!G149&gt;0,Calculator!G149,Calculator!H149)</f>
        <v/>
      </c>
      <c r="H152" s="8">
        <f>IF(Calculator!E149="Dishwasher, stationary single tank door",Calculator!F149,0)</f>
        <v>0</v>
      </c>
      <c r="I152" s="11">
        <f t="shared" si="18"/>
        <v>102200</v>
      </c>
      <c r="J152" s="12">
        <f t="shared" si="19"/>
        <v>0</v>
      </c>
      <c r="L152" s="8" t="str">
        <f>IF(Calculator!G149&gt;0,Calculator!G149,Calculator!H149)</f>
        <v/>
      </c>
      <c r="M152" s="8">
        <f>IF(Calculator!E149="Dishwasher, single tank conveyor",Calculator!F149,0)</f>
        <v>0</v>
      </c>
      <c r="N152" s="11">
        <f t="shared" si="20"/>
        <v>146000</v>
      </c>
      <c r="O152" s="12">
        <f t="shared" si="21"/>
        <v>0</v>
      </c>
      <c r="Q152" s="8" t="str">
        <f>IF(Calculator!G149&gt;0,Calculator!G149,Calculator!H149)</f>
        <v/>
      </c>
      <c r="R152" s="8">
        <f>IF(Calculator!E149="Dishwasher, multi tank conveyor",Calculator!F149,0)</f>
        <v>0</v>
      </c>
      <c r="S152" s="11">
        <f t="shared" si="22"/>
        <v>219000</v>
      </c>
      <c r="T152" s="12">
        <f t="shared" si="23"/>
        <v>0</v>
      </c>
    </row>
    <row r="153" spans="1:20" x14ac:dyDescent="0.25">
      <c r="A153" s="8" t="str">
        <f>Calculator!D150</f>
        <v/>
      </c>
      <c r="B153" s="8" t="str">
        <f>IF(Calculator!G150&gt;0,Calculator!G150,Calculator!H150)</f>
        <v/>
      </c>
      <c r="C153" s="8">
        <f>IF(Calculator!E150="Dishwasher, under counter",Calculator!F150,0)</f>
        <v>0</v>
      </c>
      <c r="D153" s="11">
        <f t="shared" si="16"/>
        <v>27375</v>
      </c>
      <c r="E153" s="12">
        <f t="shared" si="17"/>
        <v>0</v>
      </c>
      <c r="G153" s="8" t="str">
        <f>IF(Calculator!G150&gt;0,Calculator!G150,Calculator!H150)</f>
        <v/>
      </c>
      <c r="H153" s="8">
        <f>IF(Calculator!E150="Dishwasher, stationary single tank door",Calculator!F150,0)</f>
        <v>0</v>
      </c>
      <c r="I153" s="11">
        <f t="shared" si="18"/>
        <v>102200</v>
      </c>
      <c r="J153" s="12">
        <f t="shared" si="19"/>
        <v>0</v>
      </c>
      <c r="L153" s="8" t="str">
        <f>IF(Calculator!G150&gt;0,Calculator!G150,Calculator!H150)</f>
        <v/>
      </c>
      <c r="M153" s="8">
        <f>IF(Calculator!E150="Dishwasher, single tank conveyor",Calculator!F150,0)</f>
        <v>0</v>
      </c>
      <c r="N153" s="11">
        <f t="shared" si="20"/>
        <v>146000</v>
      </c>
      <c r="O153" s="12">
        <f t="shared" si="21"/>
        <v>0</v>
      </c>
      <c r="Q153" s="8" t="str">
        <f>IF(Calculator!G150&gt;0,Calculator!G150,Calculator!H150)</f>
        <v/>
      </c>
      <c r="R153" s="8">
        <f>IF(Calculator!E150="Dishwasher, multi tank conveyor",Calculator!F150,0)</f>
        <v>0</v>
      </c>
      <c r="S153" s="11">
        <f t="shared" si="22"/>
        <v>219000</v>
      </c>
      <c r="T153" s="12">
        <f t="shared" si="23"/>
        <v>0</v>
      </c>
    </row>
    <row r="154" spans="1:20" x14ac:dyDescent="0.25">
      <c r="A154" s="8" t="str">
        <f>Calculator!D151</f>
        <v/>
      </c>
      <c r="B154" s="8" t="str">
        <f>IF(Calculator!G151&gt;0,Calculator!G151,Calculator!H151)</f>
        <v/>
      </c>
      <c r="C154" s="8">
        <f>IF(Calculator!E151="Dishwasher, under counter",Calculator!F151,0)</f>
        <v>0</v>
      </c>
      <c r="D154" s="11">
        <f t="shared" si="16"/>
        <v>27375</v>
      </c>
      <c r="E154" s="12">
        <f t="shared" si="17"/>
        <v>0</v>
      </c>
      <c r="G154" s="8" t="str">
        <f>IF(Calculator!G151&gt;0,Calculator!G151,Calculator!H151)</f>
        <v/>
      </c>
      <c r="H154" s="8">
        <f>IF(Calculator!E151="Dishwasher, stationary single tank door",Calculator!F151,0)</f>
        <v>0</v>
      </c>
      <c r="I154" s="11">
        <f t="shared" si="18"/>
        <v>102200</v>
      </c>
      <c r="J154" s="12">
        <f t="shared" si="19"/>
        <v>0</v>
      </c>
      <c r="L154" s="8" t="str">
        <f>IF(Calculator!G151&gt;0,Calculator!G151,Calculator!H151)</f>
        <v/>
      </c>
      <c r="M154" s="8">
        <f>IF(Calculator!E151="Dishwasher, single tank conveyor",Calculator!F151,0)</f>
        <v>0</v>
      </c>
      <c r="N154" s="11">
        <f t="shared" si="20"/>
        <v>146000</v>
      </c>
      <c r="O154" s="12">
        <f t="shared" si="21"/>
        <v>0</v>
      </c>
      <c r="Q154" s="8" t="str">
        <f>IF(Calculator!G151&gt;0,Calculator!G151,Calculator!H151)</f>
        <v/>
      </c>
      <c r="R154" s="8">
        <f>IF(Calculator!E151="Dishwasher, multi tank conveyor",Calculator!F151,0)</f>
        <v>0</v>
      </c>
      <c r="S154" s="11">
        <f t="shared" si="22"/>
        <v>219000</v>
      </c>
      <c r="T154" s="12">
        <f t="shared" si="23"/>
        <v>0</v>
      </c>
    </row>
    <row r="155" spans="1:20" x14ac:dyDescent="0.25">
      <c r="A155" s="8" t="str">
        <f>Calculator!D152</f>
        <v/>
      </c>
      <c r="B155" s="8" t="str">
        <f>IF(Calculator!G152&gt;0,Calculator!G152,Calculator!H152)</f>
        <v/>
      </c>
      <c r="C155" s="8">
        <f>IF(Calculator!E152="Dishwasher, under counter",Calculator!F152,0)</f>
        <v>0</v>
      </c>
      <c r="D155" s="11">
        <f t="shared" si="16"/>
        <v>27375</v>
      </c>
      <c r="E155" s="12">
        <f t="shared" si="17"/>
        <v>0</v>
      </c>
      <c r="G155" s="8" t="str">
        <f>IF(Calculator!G152&gt;0,Calculator!G152,Calculator!H152)</f>
        <v/>
      </c>
      <c r="H155" s="8">
        <f>IF(Calculator!E152="Dishwasher, stationary single tank door",Calculator!F152,0)</f>
        <v>0</v>
      </c>
      <c r="I155" s="11">
        <f t="shared" si="18"/>
        <v>102200</v>
      </c>
      <c r="J155" s="12">
        <f t="shared" si="19"/>
        <v>0</v>
      </c>
      <c r="L155" s="8" t="str">
        <f>IF(Calculator!G152&gt;0,Calculator!G152,Calculator!H152)</f>
        <v/>
      </c>
      <c r="M155" s="8">
        <f>IF(Calculator!E152="Dishwasher, single tank conveyor",Calculator!F152,0)</f>
        <v>0</v>
      </c>
      <c r="N155" s="11">
        <f t="shared" si="20"/>
        <v>146000</v>
      </c>
      <c r="O155" s="12">
        <f t="shared" si="21"/>
        <v>0</v>
      </c>
      <c r="Q155" s="8" t="str">
        <f>IF(Calculator!G152&gt;0,Calculator!G152,Calculator!H152)</f>
        <v/>
      </c>
      <c r="R155" s="8">
        <f>IF(Calculator!E152="Dishwasher, multi tank conveyor",Calculator!F152,0)</f>
        <v>0</v>
      </c>
      <c r="S155" s="11">
        <f t="shared" si="22"/>
        <v>219000</v>
      </c>
      <c r="T155" s="12">
        <f t="shared" si="23"/>
        <v>0</v>
      </c>
    </row>
    <row r="156" spans="1:20" x14ac:dyDescent="0.25">
      <c r="A156" s="8" t="str">
        <f>Calculator!D153</f>
        <v/>
      </c>
      <c r="B156" s="8" t="str">
        <f>IF(Calculator!G153&gt;0,Calculator!G153,Calculator!H153)</f>
        <v/>
      </c>
      <c r="C156" s="8">
        <f>IF(Calculator!E153="Dishwasher, under counter",Calculator!F153,0)</f>
        <v>0</v>
      </c>
      <c r="D156" s="11">
        <f t="shared" si="16"/>
        <v>27375</v>
      </c>
      <c r="E156" s="12">
        <f t="shared" si="17"/>
        <v>0</v>
      </c>
      <c r="G156" s="8" t="str">
        <f>IF(Calculator!G153&gt;0,Calculator!G153,Calculator!H153)</f>
        <v/>
      </c>
      <c r="H156" s="8">
        <f>IF(Calculator!E153="Dishwasher, stationary single tank door",Calculator!F153,0)</f>
        <v>0</v>
      </c>
      <c r="I156" s="11">
        <f t="shared" si="18"/>
        <v>102200</v>
      </c>
      <c r="J156" s="12">
        <f t="shared" si="19"/>
        <v>0</v>
      </c>
      <c r="L156" s="8" t="str">
        <f>IF(Calculator!G153&gt;0,Calculator!G153,Calculator!H153)</f>
        <v/>
      </c>
      <c r="M156" s="8">
        <f>IF(Calculator!E153="Dishwasher, single tank conveyor",Calculator!F153,0)</f>
        <v>0</v>
      </c>
      <c r="N156" s="11">
        <f t="shared" si="20"/>
        <v>146000</v>
      </c>
      <c r="O156" s="12">
        <f t="shared" si="21"/>
        <v>0</v>
      </c>
      <c r="Q156" s="8" t="str">
        <f>IF(Calculator!G153&gt;0,Calculator!G153,Calculator!H153)</f>
        <v/>
      </c>
      <c r="R156" s="8">
        <f>IF(Calculator!E153="Dishwasher, multi tank conveyor",Calculator!F153,0)</f>
        <v>0</v>
      </c>
      <c r="S156" s="11">
        <f t="shared" si="22"/>
        <v>219000</v>
      </c>
      <c r="T156" s="12">
        <f t="shared" si="23"/>
        <v>0</v>
      </c>
    </row>
    <row r="157" spans="1:20" x14ac:dyDescent="0.25">
      <c r="A157" s="8" t="str">
        <f>Calculator!D154</f>
        <v/>
      </c>
      <c r="B157" s="8" t="str">
        <f>IF(Calculator!G154&gt;0,Calculator!G154,Calculator!H154)</f>
        <v/>
      </c>
      <c r="C157" s="8">
        <f>IF(Calculator!E154="Dishwasher, under counter",Calculator!F154,0)</f>
        <v>0</v>
      </c>
      <c r="D157" s="11">
        <f t="shared" si="16"/>
        <v>27375</v>
      </c>
      <c r="E157" s="12">
        <f t="shared" si="17"/>
        <v>0</v>
      </c>
      <c r="G157" s="8" t="str">
        <f>IF(Calculator!G154&gt;0,Calculator!G154,Calculator!H154)</f>
        <v/>
      </c>
      <c r="H157" s="8">
        <f>IF(Calculator!E154="Dishwasher, stationary single tank door",Calculator!F154,0)</f>
        <v>0</v>
      </c>
      <c r="I157" s="11">
        <f t="shared" si="18"/>
        <v>102200</v>
      </c>
      <c r="J157" s="12">
        <f t="shared" si="19"/>
        <v>0</v>
      </c>
      <c r="L157" s="8" t="str">
        <f>IF(Calculator!G154&gt;0,Calculator!G154,Calculator!H154)</f>
        <v/>
      </c>
      <c r="M157" s="8">
        <f>IF(Calculator!E154="Dishwasher, single tank conveyor",Calculator!F154,0)</f>
        <v>0</v>
      </c>
      <c r="N157" s="11">
        <f t="shared" si="20"/>
        <v>146000</v>
      </c>
      <c r="O157" s="12">
        <f t="shared" si="21"/>
        <v>0</v>
      </c>
      <c r="Q157" s="8" t="str">
        <f>IF(Calculator!G154&gt;0,Calculator!G154,Calculator!H154)</f>
        <v/>
      </c>
      <c r="R157" s="8">
        <f>IF(Calculator!E154="Dishwasher, multi tank conveyor",Calculator!F154,0)</f>
        <v>0</v>
      </c>
      <c r="S157" s="11">
        <f t="shared" si="22"/>
        <v>219000</v>
      </c>
      <c r="T157" s="12">
        <f t="shared" si="23"/>
        <v>0</v>
      </c>
    </row>
    <row r="158" spans="1:20" x14ac:dyDescent="0.25">
      <c r="A158" s="8" t="str">
        <f>Calculator!D155</f>
        <v/>
      </c>
      <c r="B158" s="8" t="str">
        <f>IF(Calculator!G155&gt;0,Calculator!G155,Calculator!H155)</f>
        <v/>
      </c>
      <c r="C158" s="8">
        <f>IF(Calculator!E155="Dishwasher, under counter",Calculator!F155,0)</f>
        <v>0</v>
      </c>
      <c r="D158" s="11">
        <f t="shared" si="16"/>
        <v>27375</v>
      </c>
      <c r="E158" s="12">
        <f t="shared" si="17"/>
        <v>0</v>
      </c>
      <c r="G158" s="8" t="str">
        <f>IF(Calculator!G155&gt;0,Calculator!G155,Calculator!H155)</f>
        <v/>
      </c>
      <c r="H158" s="8">
        <f>IF(Calculator!E155="Dishwasher, stationary single tank door",Calculator!F155,0)</f>
        <v>0</v>
      </c>
      <c r="I158" s="11">
        <f t="shared" si="18"/>
        <v>102200</v>
      </c>
      <c r="J158" s="12">
        <f t="shared" si="19"/>
        <v>0</v>
      </c>
      <c r="L158" s="8" t="str">
        <f>IF(Calculator!G155&gt;0,Calculator!G155,Calculator!H155)</f>
        <v/>
      </c>
      <c r="M158" s="8">
        <f>IF(Calculator!E155="Dishwasher, single tank conveyor",Calculator!F155,0)</f>
        <v>0</v>
      </c>
      <c r="N158" s="11">
        <f t="shared" si="20"/>
        <v>146000</v>
      </c>
      <c r="O158" s="12">
        <f t="shared" si="21"/>
        <v>0</v>
      </c>
      <c r="Q158" s="8" t="str">
        <f>IF(Calculator!G155&gt;0,Calculator!G155,Calculator!H155)</f>
        <v/>
      </c>
      <c r="R158" s="8">
        <f>IF(Calculator!E155="Dishwasher, multi tank conveyor",Calculator!F155,0)</f>
        <v>0</v>
      </c>
      <c r="S158" s="11">
        <f t="shared" si="22"/>
        <v>219000</v>
      </c>
      <c r="T158" s="12">
        <f t="shared" si="23"/>
        <v>0</v>
      </c>
    </row>
    <row r="159" spans="1:20" x14ac:dyDescent="0.25">
      <c r="A159" s="8" t="str">
        <f>Calculator!D156</f>
        <v/>
      </c>
      <c r="B159" s="8" t="str">
        <f>IF(Calculator!G156&gt;0,Calculator!G156,Calculator!H156)</f>
        <v/>
      </c>
      <c r="C159" s="8">
        <f>IF(Calculator!E156="Dishwasher, under counter",Calculator!F156,0)</f>
        <v>0</v>
      </c>
      <c r="D159" s="11">
        <f t="shared" si="16"/>
        <v>27375</v>
      </c>
      <c r="E159" s="12">
        <f t="shared" si="17"/>
        <v>0</v>
      </c>
      <c r="G159" s="8" t="str">
        <f>IF(Calculator!G156&gt;0,Calculator!G156,Calculator!H156)</f>
        <v/>
      </c>
      <c r="H159" s="8">
        <f>IF(Calculator!E156="Dishwasher, stationary single tank door",Calculator!F156,0)</f>
        <v>0</v>
      </c>
      <c r="I159" s="11">
        <f t="shared" si="18"/>
        <v>102200</v>
      </c>
      <c r="J159" s="12">
        <f t="shared" si="19"/>
        <v>0</v>
      </c>
      <c r="L159" s="8" t="str">
        <f>IF(Calculator!G156&gt;0,Calculator!G156,Calculator!H156)</f>
        <v/>
      </c>
      <c r="M159" s="8">
        <f>IF(Calculator!E156="Dishwasher, single tank conveyor",Calculator!F156,0)</f>
        <v>0</v>
      </c>
      <c r="N159" s="11">
        <f t="shared" si="20"/>
        <v>146000</v>
      </c>
      <c r="O159" s="12">
        <f t="shared" si="21"/>
        <v>0</v>
      </c>
      <c r="Q159" s="8" t="str">
        <f>IF(Calculator!G156&gt;0,Calculator!G156,Calculator!H156)</f>
        <v/>
      </c>
      <c r="R159" s="8">
        <f>IF(Calculator!E156="Dishwasher, multi tank conveyor",Calculator!F156,0)</f>
        <v>0</v>
      </c>
      <c r="S159" s="11">
        <f t="shared" si="22"/>
        <v>219000</v>
      </c>
      <c r="T159" s="12">
        <f t="shared" si="23"/>
        <v>0</v>
      </c>
    </row>
    <row r="160" spans="1:20" x14ac:dyDescent="0.25">
      <c r="A160" s="8" t="str">
        <f>Calculator!D157</f>
        <v/>
      </c>
      <c r="B160" s="8" t="str">
        <f>IF(Calculator!G157&gt;0,Calculator!G157,Calculator!H157)</f>
        <v/>
      </c>
      <c r="C160" s="8">
        <f>IF(Calculator!E157="Dishwasher, under counter",Calculator!F157,0)</f>
        <v>0</v>
      </c>
      <c r="D160" s="11">
        <f t="shared" si="16"/>
        <v>27375</v>
      </c>
      <c r="E160" s="12">
        <f t="shared" si="17"/>
        <v>0</v>
      </c>
      <c r="G160" s="8" t="str">
        <f>IF(Calculator!G157&gt;0,Calculator!G157,Calculator!H157)</f>
        <v/>
      </c>
      <c r="H160" s="8">
        <f>IF(Calculator!E157="Dishwasher, stationary single tank door",Calculator!F157,0)</f>
        <v>0</v>
      </c>
      <c r="I160" s="11">
        <f t="shared" si="18"/>
        <v>102200</v>
      </c>
      <c r="J160" s="12">
        <f t="shared" si="19"/>
        <v>0</v>
      </c>
      <c r="L160" s="8" t="str">
        <f>IF(Calculator!G157&gt;0,Calculator!G157,Calculator!H157)</f>
        <v/>
      </c>
      <c r="M160" s="8">
        <f>IF(Calculator!E157="Dishwasher, single tank conveyor",Calculator!F157,0)</f>
        <v>0</v>
      </c>
      <c r="N160" s="11">
        <f t="shared" si="20"/>
        <v>146000</v>
      </c>
      <c r="O160" s="12">
        <f t="shared" si="21"/>
        <v>0</v>
      </c>
      <c r="Q160" s="8" t="str">
        <f>IF(Calculator!G157&gt;0,Calculator!G157,Calculator!H157)</f>
        <v/>
      </c>
      <c r="R160" s="8">
        <f>IF(Calculator!E157="Dishwasher, multi tank conveyor",Calculator!F157,0)</f>
        <v>0</v>
      </c>
      <c r="S160" s="11">
        <f t="shared" si="22"/>
        <v>219000</v>
      </c>
      <c r="T160" s="12">
        <f t="shared" si="23"/>
        <v>0</v>
      </c>
    </row>
    <row r="161" spans="1:20" x14ac:dyDescent="0.25">
      <c r="A161" s="8" t="str">
        <f>Calculator!D158</f>
        <v/>
      </c>
      <c r="B161" s="8" t="str">
        <f>IF(Calculator!G158&gt;0,Calculator!G158,Calculator!H158)</f>
        <v/>
      </c>
      <c r="C161" s="8">
        <f>IF(Calculator!E158="Dishwasher, under counter",Calculator!F158,0)</f>
        <v>0</v>
      </c>
      <c r="D161" s="11">
        <f t="shared" si="16"/>
        <v>27375</v>
      </c>
      <c r="E161" s="12">
        <f t="shared" si="17"/>
        <v>0</v>
      </c>
      <c r="G161" s="8" t="str">
        <f>IF(Calculator!G158&gt;0,Calculator!G158,Calculator!H158)</f>
        <v/>
      </c>
      <c r="H161" s="8">
        <f>IF(Calculator!E158="Dishwasher, stationary single tank door",Calculator!F158,0)</f>
        <v>0</v>
      </c>
      <c r="I161" s="11">
        <f t="shared" si="18"/>
        <v>102200</v>
      </c>
      <c r="J161" s="12">
        <f t="shared" si="19"/>
        <v>0</v>
      </c>
      <c r="L161" s="8" t="str">
        <f>IF(Calculator!G158&gt;0,Calculator!G158,Calculator!H158)</f>
        <v/>
      </c>
      <c r="M161" s="8">
        <f>IF(Calculator!E158="Dishwasher, single tank conveyor",Calculator!F158,0)</f>
        <v>0</v>
      </c>
      <c r="N161" s="11">
        <f t="shared" si="20"/>
        <v>146000</v>
      </c>
      <c r="O161" s="12">
        <f t="shared" si="21"/>
        <v>0</v>
      </c>
      <c r="Q161" s="8" t="str">
        <f>IF(Calculator!G158&gt;0,Calculator!G158,Calculator!H158)</f>
        <v/>
      </c>
      <c r="R161" s="8">
        <f>IF(Calculator!E158="Dishwasher, multi tank conveyor",Calculator!F158,0)</f>
        <v>0</v>
      </c>
      <c r="S161" s="11">
        <f t="shared" si="22"/>
        <v>219000</v>
      </c>
      <c r="T161" s="12">
        <f t="shared" si="23"/>
        <v>0</v>
      </c>
    </row>
    <row r="162" spans="1:20" x14ac:dyDescent="0.25">
      <c r="A162" s="8" t="str">
        <f>Calculator!D159</f>
        <v/>
      </c>
      <c r="B162" s="8" t="str">
        <f>IF(Calculator!G159&gt;0,Calculator!G159,Calculator!H159)</f>
        <v/>
      </c>
      <c r="C162" s="8">
        <f>IF(Calculator!E159="Dishwasher, under counter",Calculator!F159,0)</f>
        <v>0</v>
      </c>
      <c r="D162" s="11">
        <f t="shared" si="16"/>
        <v>27375</v>
      </c>
      <c r="E162" s="12">
        <f t="shared" si="17"/>
        <v>0</v>
      </c>
      <c r="G162" s="8" t="str">
        <f>IF(Calculator!G159&gt;0,Calculator!G159,Calculator!H159)</f>
        <v/>
      </c>
      <c r="H162" s="8">
        <f>IF(Calculator!E159="Dishwasher, stationary single tank door",Calculator!F159,0)</f>
        <v>0</v>
      </c>
      <c r="I162" s="11">
        <f t="shared" si="18"/>
        <v>102200</v>
      </c>
      <c r="J162" s="12">
        <f t="shared" si="19"/>
        <v>0</v>
      </c>
      <c r="L162" s="8" t="str">
        <f>IF(Calculator!G159&gt;0,Calculator!G159,Calculator!H159)</f>
        <v/>
      </c>
      <c r="M162" s="8">
        <f>IF(Calculator!E159="Dishwasher, single tank conveyor",Calculator!F159,0)</f>
        <v>0</v>
      </c>
      <c r="N162" s="11">
        <f t="shared" si="20"/>
        <v>146000</v>
      </c>
      <c r="O162" s="12">
        <f t="shared" si="21"/>
        <v>0</v>
      </c>
      <c r="Q162" s="8" t="str">
        <f>IF(Calculator!G159&gt;0,Calculator!G159,Calculator!H159)</f>
        <v/>
      </c>
      <c r="R162" s="8">
        <f>IF(Calculator!E159="Dishwasher, multi tank conveyor",Calculator!F159,0)</f>
        <v>0</v>
      </c>
      <c r="S162" s="11">
        <f t="shared" si="22"/>
        <v>219000</v>
      </c>
      <c r="T162" s="12">
        <f t="shared" si="23"/>
        <v>0</v>
      </c>
    </row>
    <row r="163" spans="1:20" x14ac:dyDescent="0.25">
      <c r="A163" s="8" t="str">
        <f>Calculator!D160</f>
        <v/>
      </c>
      <c r="B163" s="8" t="str">
        <f>IF(Calculator!G160&gt;0,Calculator!G160,Calculator!H160)</f>
        <v/>
      </c>
      <c r="C163" s="8">
        <f>IF(Calculator!E160="Dishwasher, under counter",Calculator!F160,0)</f>
        <v>0</v>
      </c>
      <c r="D163" s="11">
        <f t="shared" si="16"/>
        <v>27375</v>
      </c>
      <c r="E163" s="12">
        <f t="shared" si="17"/>
        <v>0</v>
      </c>
      <c r="G163" s="8" t="str">
        <f>IF(Calculator!G160&gt;0,Calculator!G160,Calculator!H160)</f>
        <v/>
      </c>
      <c r="H163" s="8">
        <f>IF(Calculator!E160="Dishwasher, stationary single tank door",Calculator!F160,0)</f>
        <v>0</v>
      </c>
      <c r="I163" s="11">
        <f t="shared" si="18"/>
        <v>102200</v>
      </c>
      <c r="J163" s="12">
        <f t="shared" si="19"/>
        <v>0</v>
      </c>
      <c r="L163" s="8" t="str">
        <f>IF(Calculator!G160&gt;0,Calculator!G160,Calculator!H160)</f>
        <v/>
      </c>
      <c r="M163" s="8">
        <f>IF(Calculator!E160="Dishwasher, single tank conveyor",Calculator!F160,0)</f>
        <v>0</v>
      </c>
      <c r="N163" s="11">
        <f t="shared" si="20"/>
        <v>146000</v>
      </c>
      <c r="O163" s="12">
        <f t="shared" si="21"/>
        <v>0</v>
      </c>
      <c r="Q163" s="8" t="str">
        <f>IF(Calculator!G160&gt;0,Calculator!G160,Calculator!H160)</f>
        <v/>
      </c>
      <c r="R163" s="8">
        <f>IF(Calculator!E160="Dishwasher, multi tank conveyor",Calculator!F160,0)</f>
        <v>0</v>
      </c>
      <c r="S163" s="11">
        <f t="shared" si="22"/>
        <v>219000</v>
      </c>
      <c r="T163" s="12">
        <f t="shared" si="23"/>
        <v>0</v>
      </c>
    </row>
    <row r="164" spans="1:20" x14ac:dyDescent="0.25">
      <c r="A164" s="8" t="str">
        <f>Calculator!D161</f>
        <v/>
      </c>
      <c r="B164" s="8" t="str">
        <f>IF(Calculator!G161&gt;0,Calculator!G161,Calculator!H161)</f>
        <v/>
      </c>
      <c r="C164" s="8">
        <f>IF(Calculator!E161="Dishwasher, under counter",Calculator!F161,0)</f>
        <v>0</v>
      </c>
      <c r="D164" s="11">
        <f t="shared" si="16"/>
        <v>27375</v>
      </c>
      <c r="E164" s="12">
        <f t="shared" si="17"/>
        <v>0</v>
      </c>
      <c r="G164" s="8" t="str">
        <f>IF(Calculator!G161&gt;0,Calculator!G161,Calculator!H161)</f>
        <v/>
      </c>
      <c r="H164" s="8">
        <f>IF(Calculator!E161="Dishwasher, stationary single tank door",Calculator!F161,0)</f>
        <v>0</v>
      </c>
      <c r="I164" s="11">
        <f t="shared" si="18"/>
        <v>102200</v>
      </c>
      <c r="J164" s="12">
        <f t="shared" si="19"/>
        <v>0</v>
      </c>
      <c r="L164" s="8" t="str">
        <f>IF(Calculator!G161&gt;0,Calculator!G161,Calculator!H161)</f>
        <v/>
      </c>
      <c r="M164" s="8">
        <f>IF(Calculator!E161="Dishwasher, single tank conveyor",Calculator!F161,0)</f>
        <v>0</v>
      </c>
      <c r="N164" s="11">
        <f t="shared" si="20"/>
        <v>146000</v>
      </c>
      <c r="O164" s="12">
        <f t="shared" si="21"/>
        <v>0</v>
      </c>
      <c r="Q164" s="8" t="str">
        <f>IF(Calculator!G161&gt;0,Calculator!G161,Calculator!H161)</f>
        <v/>
      </c>
      <c r="R164" s="8">
        <f>IF(Calculator!E161="Dishwasher, multi tank conveyor",Calculator!F161,0)</f>
        <v>0</v>
      </c>
      <c r="S164" s="11">
        <f t="shared" si="22"/>
        <v>219000</v>
      </c>
      <c r="T164" s="12">
        <f t="shared" si="23"/>
        <v>0</v>
      </c>
    </row>
    <row r="165" spans="1:20" x14ac:dyDescent="0.25">
      <c r="A165" s="8" t="str">
        <f>Calculator!D162</f>
        <v/>
      </c>
      <c r="B165" s="8" t="str">
        <f>IF(Calculator!G162&gt;0,Calculator!G162,Calculator!H162)</f>
        <v/>
      </c>
      <c r="C165" s="8">
        <f>IF(Calculator!E162="Dishwasher, under counter",Calculator!F162,0)</f>
        <v>0</v>
      </c>
      <c r="D165" s="11">
        <f t="shared" si="16"/>
        <v>27375</v>
      </c>
      <c r="E165" s="12">
        <f t="shared" si="17"/>
        <v>0</v>
      </c>
      <c r="G165" s="8" t="str">
        <f>IF(Calculator!G162&gt;0,Calculator!G162,Calculator!H162)</f>
        <v/>
      </c>
      <c r="H165" s="8">
        <f>IF(Calculator!E162="Dishwasher, stationary single tank door",Calculator!F162,0)</f>
        <v>0</v>
      </c>
      <c r="I165" s="11">
        <f t="shared" si="18"/>
        <v>102200</v>
      </c>
      <c r="J165" s="12">
        <f t="shared" si="19"/>
        <v>0</v>
      </c>
      <c r="L165" s="8" t="str">
        <f>IF(Calculator!G162&gt;0,Calculator!G162,Calculator!H162)</f>
        <v/>
      </c>
      <c r="M165" s="8">
        <f>IF(Calculator!E162="Dishwasher, single tank conveyor",Calculator!F162,0)</f>
        <v>0</v>
      </c>
      <c r="N165" s="11">
        <f t="shared" si="20"/>
        <v>146000</v>
      </c>
      <c r="O165" s="12">
        <f t="shared" si="21"/>
        <v>0</v>
      </c>
      <c r="Q165" s="8" t="str">
        <f>IF(Calculator!G162&gt;0,Calculator!G162,Calculator!H162)</f>
        <v/>
      </c>
      <c r="R165" s="8">
        <f>IF(Calculator!E162="Dishwasher, multi tank conveyor",Calculator!F162,0)</f>
        <v>0</v>
      </c>
      <c r="S165" s="11">
        <f t="shared" si="22"/>
        <v>219000</v>
      </c>
      <c r="T165" s="12">
        <f t="shared" si="23"/>
        <v>0</v>
      </c>
    </row>
    <row r="166" spans="1:20" x14ac:dyDescent="0.25">
      <c r="A166" s="8" t="str">
        <f>Calculator!D163</f>
        <v/>
      </c>
      <c r="B166" s="8" t="str">
        <f>IF(Calculator!G163&gt;0,Calculator!G163,Calculator!H163)</f>
        <v/>
      </c>
      <c r="C166" s="8">
        <f>IF(Calculator!E163="Dishwasher, under counter",Calculator!F163,0)</f>
        <v>0</v>
      </c>
      <c r="D166" s="11">
        <f t="shared" si="16"/>
        <v>27375</v>
      </c>
      <c r="E166" s="12">
        <f t="shared" si="17"/>
        <v>0</v>
      </c>
      <c r="G166" s="8" t="str">
        <f>IF(Calculator!G163&gt;0,Calculator!G163,Calculator!H163)</f>
        <v/>
      </c>
      <c r="H166" s="8">
        <f>IF(Calculator!E163="Dishwasher, stationary single tank door",Calculator!F163,0)</f>
        <v>0</v>
      </c>
      <c r="I166" s="11">
        <f t="shared" si="18"/>
        <v>102200</v>
      </c>
      <c r="J166" s="12">
        <f t="shared" si="19"/>
        <v>0</v>
      </c>
      <c r="L166" s="8" t="str">
        <f>IF(Calculator!G163&gt;0,Calculator!G163,Calculator!H163)</f>
        <v/>
      </c>
      <c r="M166" s="8">
        <f>IF(Calculator!E163="Dishwasher, single tank conveyor",Calculator!F163,0)</f>
        <v>0</v>
      </c>
      <c r="N166" s="11">
        <f t="shared" si="20"/>
        <v>146000</v>
      </c>
      <c r="O166" s="12">
        <f t="shared" si="21"/>
        <v>0</v>
      </c>
      <c r="Q166" s="8" t="str">
        <f>IF(Calculator!G163&gt;0,Calculator!G163,Calculator!H163)</f>
        <v/>
      </c>
      <c r="R166" s="8">
        <f>IF(Calculator!E163="Dishwasher, multi tank conveyor",Calculator!F163,0)</f>
        <v>0</v>
      </c>
      <c r="S166" s="11">
        <f t="shared" si="22"/>
        <v>219000</v>
      </c>
      <c r="T166" s="12">
        <f t="shared" si="23"/>
        <v>0</v>
      </c>
    </row>
    <row r="167" spans="1:20" x14ac:dyDescent="0.25">
      <c r="A167" s="8" t="str">
        <f>Calculator!D164</f>
        <v/>
      </c>
      <c r="B167" s="8" t="str">
        <f>IF(Calculator!G164&gt;0,Calculator!G164,Calculator!H164)</f>
        <v/>
      </c>
      <c r="C167" s="8">
        <f>IF(Calculator!E164="Dishwasher, under counter",Calculator!F164,0)</f>
        <v>0</v>
      </c>
      <c r="D167" s="11">
        <f t="shared" si="16"/>
        <v>27375</v>
      </c>
      <c r="E167" s="12">
        <f t="shared" si="17"/>
        <v>0</v>
      </c>
      <c r="G167" s="8" t="str">
        <f>IF(Calculator!G164&gt;0,Calculator!G164,Calculator!H164)</f>
        <v/>
      </c>
      <c r="H167" s="8">
        <f>IF(Calculator!E164="Dishwasher, stationary single tank door",Calculator!F164,0)</f>
        <v>0</v>
      </c>
      <c r="I167" s="11">
        <f t="shared" si="18"/>
        <v>102200</v>
      </c>
      <c r="J167" s="12">
        <f t="shared" si="19"/>
        <v>0</v>
      </c>
      <c r="L167" s="8" t="str">
        <f>IF(Calculator!G164&gt;0,Calculator!G164,Calculator!H164)</f>
        <v/>
      </c>
      <c r="M167" s="8">
        <f>IF(Calculator!E164="Dishwasher, single tank conveyor",Calculator!F164,0)</f>
        <v>0</v>
      </c>
      <c r="N167" s="11">
        <f t="shared" si="20"/>
        <v>146000</v>
      </c>
      <c r="O167" s="12">
        <f t="shared" si="21"/>
        <v>0</v>
      </c>
      <c r="Q167" s="8" t="str">
        <f>IF(Calculator!G164&gt;0,Calculator!G164,Calculator!H164)</f>
        <v/>
      </c>
      <c r="R167" s="8">
        <f>IF(Calculator!E164="Dishwasher, multi tank conveyor",Calculator!F164,0)</f>
        <v>0</v>
      </c>
      <c r="S167" s="11">
        <f t="shared" si="22"/>
        <v>219000</v>
      </c>
      <c r="T167" s="12">
        <f t="shared" si="23"/>
        <v>0</v>
      </c>
    </row>
    <row r="168" spans="1:20" x14ac:dyDescent="0.25">
      <c r="A168" s="8" t="str">
        <f>Calculator!D165</f>
        <v/>
      </c>
      <c r="B168" s="8" t="str">
        <f>IF(Calculator!G165&gt;0,Calculator!G165,Calculator!H165)</f>
        <v/>
      </c>
      <c r="C168" s="8">
        <f>IF(Calculator!E165="Dishwasher, under counter",Calculator!F165,0)</f>
        <v>0</v>
      </c>
      <c r="D168" s="11">
        <f t="shared" si="16"/>
        <v>27375</v>
      </c>
      <c r="E168" s="12">
        <f t="shared" si="17"/>
        <v>0</v>
      </c>
      <c r="G168" s="8" t="str">
        <f>IF(Calculator!G165&gt;0,Calculator!G165,Calculator!H165)</f>
        <v/>
      </c>
      <c r="H168" s="8">
        <f>IF(Calculator!E165="Dishwasher, stationary single tank door",Calculator!F165,0)</f>
        <v>0</v>
      </c>
      <c r="I168" s="11">
        <f t="shared" si="18"/>
        <v>102200</v>
      </c>
      <c r="J168" s="12">
        <f t="shared" si="19"/>
        <v>0</v>
      </c>
      <c r="L168" s="8" t="str">
        <f>IF(Calculator!G165&gt;0,Calculator!G165,Calculator!H165)</f>
        <v/>
      </c>
      <c r="M168" s="8">
        <f>IF(Calculator!E165="Dishwasher, single tank conveyor",Calculator!F165,0)</f>
        <v>0</v>
      </c>
      <c r="N168" s="11">
        <f t="shared" si="20"/>
        <v>146000</v>
      </c>
      <c r="O168" s="12">
        <f t="shared" si="21"/>
        <v>0</v>
      </c>
      <c r="Q168" s="8" t="str">
        <f>IF(Calculator!G165&gt;0,Calculator!G165,Calculator!H165)</f>
        <v/>
      </c>
      <c r="R168" s="8">
        <f>IF(Calculator!E165="Dishwasher, multi tank conveyor",Calculator!F165,0)</f>
        <v>0</v>
      </c>
      <c r="S168" s="11">
        <f t="shared" si="22"/>
        <v>219000</v>
      </c>
      <c r="T168" s="12">
        <f t="shared" si="23"/>
        <v>0</v>
      </c>
    </row>
    <row r="169" spans="1:20" x14ac:dyDescent="0.25">
      <c r="A169" s="8" t="str">
        <f>Calculator!D166</f>
        <v/>
      </c>
      <c r="B169" s="8" t="str">
        <f>IF(Calculator!G166&gt;0,Calculator!G166,Calculator!H166)</f>
        <v/>
      </c>
      <c r="C169" s="8">
        <f>IF(Calculator!E166="Dishwasher, under counter",Calculator!F166,0)</f>
        <v>0</v>
      </c>
      <c r="D169" s="11">
        <f t="shared" si="16"/>
        <v>27375</v>
      </c>
      <c r="E169" s="12">
        <f t="shared" si="17"/>
        <v>0</v>
      </c>
      <c r="G169" s="8" t="str">
        <f>IF(Calculator!G166&gt;0,Calculator!G166,Calculator!H166)</f>
        <v/>
      </c>
      <c r="H169" s="8">
        <f>IF(Calculator!E166="Dishwasher, stationary single tank door",Calculator!F166,0)</f>
        <v>0</v>
      </c>
      <c r="I169" s="11">
        <f t="shared" si="18"/>
        <v>102200</v>
      </c>
      <c r="J169" s="12">
        <f t="shared" si="19"/>
        <v>0</v>
      </c>
      <c r="L169" s="8" t="str">
        <f>IF(Calculator!G166&gt;0,Calculator!G166,Calculator!H166)</f>
        <v/>
      </c>
      <c r="M169" s="8">
        <f>IF(Calculator!E166="Dishwasher, single tank conveyor",Calculator!F166,0)</f>
        <v>0</v>
      </c>
      <c r="N169" s="11">
        <f t="shared" si="20"/>
        <v>146000</v>
      </c>
      <c r="O169" s="12">
        <f t="shared" si="21"/>
        <v>0</v>
      </c>
      <c r="Q169" s="8" t="str">
        <f>IF(Calculator!G166&gt;0,Calculator!G166,Calculator!H166)</f>
        <v/>
      </c>
      <c r="R169" s="8">
        <f>IF(Calculator!E166="Dishwasher, multi tank conveyor",Calculator!F166,0)</f>
        <v>0</v>
      </c>
      <c r="S169" s="11">
        <f t="shared" si="22"/>
        <v>219000</v>
      </c>
      <c r="T169" s="12">
        <f t="shared" si="23"/>
        <v>0</v>
      </c>
    </row>
    <row r="170" spans="1:20" x14ac:dyDescent="0.25">
      <c r="A170" s="8" t="str">
        <f>Calculator!D167</f>
        <v/>
      </c>
      <c r="B170" s="8" t="str">
        <f>IF(Calculator!G167&gt;0,Calculator!G167,Calculator!H167)</f>
        <v/>
      </c>
      <c r="C170" s="8">
        <f>IF(Calculator!E167="Dishwasher, under counter",Calculator!F167,0)</f>
        <v>0</v>
      </c>
      <c r="D170" s="11">
        <f t="shared" si="16"/>
        <v>27375</v>
      </c>
      <c r="E170" s="12">
        <f t="shared" si="17"/>
        <v>0</v>
      </c>
      <c r="G170" s="8" t="str">
        <f>IF(Calculator!G167&gt;0,Calculator!G167,Calculator!H167)</f>
        <v/>
      </c>
      <c r="H170" s="8">
        <f>IF(Calculator!E167="Dishwasher, stationary single tank door",Calculator!F167,0)</f>
        <v>0</v>
      </c>
      <c r="I170" s="11">
        <f t="shared" si="18"/>
        <v>102200</v>
      </c>
      <c r="J170" s="12">
        <f t="shared" si="19"/>
        <v>0</v>
      </c>
      <c r="L170" s="8" t="str">
        <f>IF(Calculator!G167&gt;0,Calculator!G167,Calculator!H167)</f>
        <v/>
      </c>
      <c r="M170" s="8">
        <f>IF(Calculator!E167="Dishwasher, single tank conveyor",Calculator!F167,0)</f>
        <v>0</v>
      </c>
      <c r="N170" s="11">
        <f t="shared" si="20"/>
        <v>146000</v>
      </c>
      <c r="O170" s="12">
        <f t="shared" si="21"/>
        <v>0</v>
      </c>
      <c r="Q170" s="8" t="str">
        <f>IF(Calculator!G167&gt;0,Calculator!G167,Calculator!H167)</f>
        <v/>
      </c>
      <c r="R170" s="8">
        <f>IF(Calculator!E167="Dishwasher, multi tank conveyor",Calculator!F167,0)</f>
        <v>0</v>
      </c>
      <c r="S170" s="11">
        <f t="shared" si="22"/>
        <v>219000</v>
      </c>
      <c r="T170" s="12">
        <f t="shared" si="23"/>
        <v>0</v>
      </c>
    </row>
    <row r="171" spans="1:20" x14ac:dyDescent="0.25">
      <c r="A171" s="8" t="str">
        <f>Calculator!D168</f>
        <v/>
      </c>
      <c r="B171" s="8" t="str">
        <f>IF(Calculator!G168&gt;0,Calculator!G168,Calculator!H168)</f>
        <v/>
      </c>
      <c r="C171" s="8">
        <f>IF(Calculator!E168="Dishwasher, under counter",Calculator!F168,0)</f>
        <v>0</v>
      </c>
      <c r="D171" s="11">
        <f t="shared" si="16"/>
        <v>27375</v>
      </c>
      <c r="E171" s="12">
        <f t="shared" si="17"/>
        <v>0</v>
      </c>
      <c r="G171" s="8" t="str">
        <f>IF(Calculator!G168&gt;0,Calculator!G168,Calculator!H168)</f>
        <v/>
      </c>
      <c r="H171" s="8">
        <f>IF(Calculator!E168="Dishwasher, stationary single tank door",Calculator!F168,0)</f>
        <v>0</v>
      </c>
      <c r="I171" s="11">
        <f t="shared" si="18"/>
        <v>102200</v>
      </c>
      <c r="J171" s="12">
        <f t="shared" si="19"/>
        <v>0</v>
      </c>
      <c r="L171" s="8" t="str">
        <f>IF(Calculator!G168&gt;0,Calculator!G168,Calculator!H168)</f>
        <v/>
      </c>
      <c r="M171" s="8">
        <f>IF(Calculator!E168="Dishwasher, single tank conveyor",Calculator!F168,0)</f>
        <v>0</v>
      </c>
      <c r="N171" s="11">
        <f t="shared" si="20"/>
        <v>146000</v>
      </c>
      <c r="O171" s="12">
        <f t="shared" si="21"/>
        <v>0</v>
      </c>
      <c r="Q171" s="8" t="str">
        <f>IF(Calculator!G168&gt;0,Calculator!G168,Calculator!H168)</f>
        <v/>
      </c>
      <c r="R171" s="8">
        <f>IF(Calculator!E168="Dishwasher, multi tank conveyor",Calculator!F168,0)</f>
        <v>0</v>
      </c>
      <c r="S171" s="11">
        <f t="shared" si="22"/>
        <v>219000</v>
      </c>
      <c r="T171" s="12">
        <f t="shared" si="23"/>
        <v>0</v>
      </c>
    </row>
    <row r="172" spans="1:20" x14ac:dyDescent="0.25">
      <c r="A172" s="8" t="str">
        <f>Calculator!D169</f>
        <v/>
      </c>
      <c r="B172" s="8" t="str">
        <f>IF(Calculator!G169&gt;0,Calculator!G169,Calculator!H169)</f>
        <v/>
      </c>
      <c r="C172" s="8">
        <f>IF(Calculator!E169="Dishwasher, under counter",Calculator!F169,0)</f>
        <v>0</v>
      </c>
      <c r="D172" s="11">
        <f t="shared" si="16"/>
        <v>27375</v>
      </c>
      <c r="E172" s="12">
        <f t="shared" si="17"/>
        <v>0</v>
      </c>
      <c r="G172" s="8" t="str">
        <f>IF(Calculator!G169&gt;0,Calculator!G169,Calculator!H169)</f>
        <v/>
      </c>
      <c r="H172" s="8">
        <f>IF(Calculator!E169="Dishwasher, stationary single tank door",Calculator!F169,0)</f>
        <v>0</v>
      </c>
      <c r="I172" s="11">
        <f t="shared" si="18"/>
        <v>102200</v>
      </c>
      <c r="J172" s="12">
        <f t="shared" si="19"/>
        <v>0</v>
      </c>
      <c r="L172" s="8" t="str">
        <f>IF(Calculator!G169&gt;0,Calculator!G169,Calculator!H169)</f>
        <v/>
      </c>
      <c r="M172" s="8">
        <f>IF(Calculator!E169="Dishwasher, single tank conveyor",Calculator!F169,0)</f>
        <v>0</v>
      </c>
      <c r="N172" s="11">
        <f t="shared" si="20"/>
        <v>146000</v>
      </c>
      <c r="O172" s="12">
        <f t="shared" si="21"/>
        <v>0</v>
      </c>
      <c r="Q172" s="8" t="str">
        <f>IF(Calculator!G169&gt;0,Calculator!G169,Calculator!H169)</f>
        <v/>
      </c>
      <c r="R172" s="8">
        <f>IF(Calculator!E169="Dishwasher, multi tank conveyor",Calculator!F169,0)</f>
        <v>0</v>
      </c>
      <c r="S172" s="11">
        <f t="shared" si="22"/>
        <v>219000</v>
      </c>
      <c r="T172" s="12">
        <f t="shared" si="23"/>
        <v>0</v>
      </c>
    </row>
    <row r="173" spans="1:20" x14ac:dyDescent="0.25">
      <c r="A173" s="8" t="str">
        <f>Calculator!D170</f>
        <v/>
      </c>
      <c r="B173" s="8" t="str">
        <f>IF(Calculator!G170&gt;0,Calculator!G170,Calculator!H170)</f>
        <v/>
      </c>
      <c r="C173" s="8">
        <f>IF(Calculator!E170="Dishwasher, under counter",Calculator!F170,0)</f>
        <v>0</v>
      </c>
      <c r="D173" s="11">
        <f t="shared" si="16"/>
        <v>27375</v>
      </c>
      <c r="E173" s="12">
        <f t="shared" si="17"/>
        <v>0</v>
      </c>
      <c r="G173" s="8" t="str">
        <f>IF(Calculator!G170&gt;0,Calculator!G170,Calculator!H170)</f>
        <v/>
      </c>
      <c r="H173" s="8">
        <f>IF(Calculator!E170="Dishwasher, stationary single tank door",Calculator!F170,0)</f>
        <v>0</v>
      </c>
      <c r="I173" s="11">
        <f t="shared" si="18"/>
        <v>102200</v>
      </c>
      <c r="J173" s="12">
        <f t="shared" si="19"/>
        <v>0</v>
      </c>
      <c r="L173" s="8" t="str">
        <f>IF(Calculator!G170&gt;0,Calculator!G170,Calculator!H170)</f>
        <v/>
      </c>
      <c r="M173" s="8">
        <f>IF(Calculator!E170="Dishwasher, single tank conveyor",Calculator!F170,0)</f>
        <v>0</v>
      </c>
      <c r="N173" s="11">
        <f t="shared" si="20"/>
        <v>146000</v>
      </c>
      <c r="O173" s="12">
        <f t="shared" si="21"/>
        <v>0</v>
      </c>
      <c r="Q173" s="8" t="str">
        <f>IF(Calculator!G170&gt;0,Calculator!G170,Calculator!H170)</f>
        <v/>
      </c>
      <c r="R173" s="8">
        <f>IF(Calculator!E170="Dishwasher, multi tank conveyor",Calculator!F170,0)</f>
        <v>0</v>
      </c>
      <c r="S173" s="11">
        <f t="shared" si="22"/>
        <v>219000</v>
      </c>
      <c r="T173" s="12">
        <f t="shared" si="23"/>
        <v>0</v>
      </c>
    </row>
    <row r="174" spans="1:20" x14ac:dyDescent="0.25">
      <c r="A174" s="8" t="str">
        <f>Calculator!D171</f>
        <v/>
      </c>
      <c r="B174" s="8" t="str">
        <f>IF(Calculator!G171&gt;0,Calculator!G171,Calculator!H171)</f>
        <v/>
      </c>
      <c r="C174" s="8">
        <f>IF(Calculator!E171="Dishwasher, under counter",Calculator!F171,0)</f>
        <v>0</v>
      </c>
      <c r="D174" s="11">
        <f t="shared" si="16"/>
        <v>27375</v>
      </c>
      <c r="E174" s="12">
        <f t="shared" si="17"/>
        <v>0</v>
      </c>
      <c r="G174" s="8" t="str">
        <f>IF(Calculator!G171&gt;0,Calculator!G171,Calculator!H171)</f>
        <v/>
      </c>
      <c r="H174" s="8">
        <f>IF(Calculator!E171="Dishwasher, stationary single tank door",Calculator!F171,0)</f>
        <v>0</v>
      </c>
      <c r="I174" s="11">
        <f t="shared" si="18"/>
        <v>102200</v>
      </c>
      <c r="J174" s="12">
        <f t="shared" si="19"/>
        <v>0</v>
      </c>
      <c r="L174" s="8" t="str">
        <f>IF(Calculator!G171&gt;0,Calculator!G171,Calculator!H171)</f>
        <v/>
      </c>
      <c r="M174" s="8">
        <f>IF(Calculator!E171="Dishwasher, single tank conveyor",Calculator!F171,0)</f>
        <v>0</v>
      </c>
      <c r="N174" s="11">
        <f t="shared" si="20"/>
        <v>146000</v>
      </c>
      <c r="O174" s="12">
        <f t="shared" si="21"/>
        <v>0</v>
      </c>
      <c r="Q174" s="8" t="str">
        <f>IF(Calculator!G171&gt;0,Calculator!G171,Calculator!H171)</f>
        <v/>
      </c>
      <c r="R174" s="8">
        <f>IF(Calculator!E171="Dishwasher, multi tank conveyor",Calculator!F171,0)</f>
        <v>0</v>
      </c>
      <c r="S174" s="11">
        <f t="shared" si="22"/>
        <v>219000</v>
      </c>
      <c r="T174" s="12">
        <f t="shared" si="23"/>
        <v>0</v>
      </c>
    </row>
    <row r="175" spans="1:20" x14ac:dyDescent="0.25">
      <c r="A175" s="8" t="str">
        <f>Calculator!D172</f>
        <v/>
      </c>
      <c r="B175" s="8" t="str">
        <f>IF(Calculator!G172&gt;0,Calculator!G172,Calculator!H172)</f>
        <v/>
      </c>
      <c r="C175" s="8">
        <f>IF(Calculator!E172="Dishwasher, under counter",Calculator!F172,0)</f>
        <v>0</v>
      </c>
      <c r="D175" s="11">
        <f t="shared" si="16"/>
        <v>27375</v>
      </c>
      <c r="E175" s="12">
        <f t="shared" si="17"/>
        <v>0</v>
      </c>
      <c r="G175" s="8" t="str">
        <f>IF(Calculator!G172&gt;0,Calculator!G172,Calculator!H172)</f>
        <v/>
      </c>
      <c r="H175" s="8">
        <f>IF(Calculator!E172="Dishwasher, stationary single tank door",Calculator!F172,0)</f>
        <v>0</v>
      </c>
      <c r="I175" s="11">
        <f t="shared" si="18"/>
        <v>102200</v>
      </c>
      <c r="J175" s="12">
        <f t="shared" si="19"/>
        <v>0</v>
      </c>
      <c r="L175" s="8" t="str">
        <f>IF(Calculator!G172&gt;0,Calculator!G172,Calculator!H172)</f>
        <v/>
      </c>
      <c r="M175" s="8">
        <f>IF(Calculator!E172="Dishwasher, single tank conveyor",Calculator!F172,0)</f>
        <v>0</v>
      </c>
      <c r="N175" s="11">
        <f t="shared" si="20"/>
        <v>146000</v>
      </c>
      <c r="O175" s="12">
        <f t="shared" si="21"/>
        <v>0</v>
      </c>
      <c r="Q175" s="8" t="str">
        <f>IF(Calculator!G172&gt;0,Calculator!G172,Calculator!H172)</f>
        <v/>
      </c>
      <c r="R175" s="8">
        <f>IF(Calculator!E172="Dishwasher, multi tank conveyor",Calculator!F172,0)</f>
        <v>0</v>
      </c>
      <c r="S175" s="11">
        <f t="shared" si="22"/>
        <v>219000</v>
      </c>
      <c r="T175" s="12">
        <f t="shared" si="23"/>
        <v>0</v>
      </c>
    </row>
    <row r="176" spans="1:20" x14ac:dyDescent="0.25">
      <c r="A176" s="8" t="str">
        <f>Calculator!D173</f>
        <v/>
      </c>
      <c r="B176" s="8" t="str">
        <f>IF(Calculator!G173&gt;0,Calculator!G173,Calculator!H173)</f>
        <v/>
      </c>
      <c r="C176" s="8">
        <f>IF(Calculator!E173="Dishwasher, under counter",Calculator!F173,0)</f>
        <v>0</v>
      </c>
      <c r="D176" s="11">
        <f t="shared" si="16"/>
        <v>27375</v>
      </c>
      <c r="E176" s="12">
        <f t="shared" si="17"/>
        <v>0</v>
      </c>
      <c r="G176" s="8" t="str">
        <f>IF(Calculator!G173&gt;0,Calculator!G173,Calculator!H173)</f>
        <v/>
      </c>
      <c r="H176" s="8">
        <f>IF(Calculator!E173="Dishwasher, stationary single tank door",Calculator!F173,0)</f>
        <v>0</v>
      </c>
      <c r="I176" s="11">
        <f t="shared" si="18"/>
        <v>102200</v>
      </c>
      <c r="J176" s="12">
        <f t="shared" si="19"/>
        <v>0</v>
      </c>
      <c r="L176" s="8" t="str">
        <f>IF(Calculator!G173&gt;0,Calculator!G173,Calculator!H173)</f>
        <v/>
      </c>
      <c r="M176" s="8">
        <f>IF(Calculator!E173="Dishwasher, single tank conveyor",Calculator!F173,0)</f>
        <v>0</v>
      </c>
      <c r="N176" s="11">
        <f t="shared" si="20"/>
        <v>146000</v>
      </c>
      <c r="O176" s="12">
        <f t="shared" si="21"/>
        <v>0</v>
      </c>
      <c r="Q176" s="8" t="str">
        <f>IF(Calculator!G173&gt;0,Calculator!G173,Calculator!H173)</f>
        <v/>
      </c>
      <c r="R176" s="8">
        <f>IF(Calculator!E173="Dishwasher, multi tank conveyor",Calculator!F173,0)</f>
        <v>0</v>
      </c>
      <c r="S176" s="11">
        <f t="shared" si="22"/>
        <v>219000</v>
      </c>
      <c r="T176" s="12">
        <f t="shared" si="23"/>
        <v>0</v>
      </c>
    </row>
    <row r="177" spans="1:20" x14ac:dyDescent="0.25">
      <c r="A177" s="8" t="str">
        <f>Calculator!D174</f>
        <v/>
      </c>
      <c r="B177" s="8" t="str">
        <f>IF(Calculator!G174&gt;0,Calculator!G174,Calculator!H174)</f>
        <v/>
      </c>
      <c r="C177" s="8">
        <f>IF(Calculator!E174="Dishwasher, under counter",Calculator!F174,0)</f>
        <v>0</v>
      </c>
      <c r="D177" s="11">
        <f t="shared" si="16"/>
        <v>27375</v>
      </c>
      <c r="E177" s="12">
        <f t="shared" si="17"/>
        <v>0</v>
      </c>
      <c r="G177" s="8" t="str">
        <f>IF(Calculator!G174&gt;0,Calculator!G174,Calculator!H174)</f>
        <v/>
      </c>
      <c r="H177" s="8">
        <f>IF(Calculator!E174="Dishwasher, stationary single tank door",Calculator!F174,0)</f>
        <v>0</v>
      </c>
      <c r="I177" s="11">
        <f t="shared" si="18"/>
        <v>102200</v>
      </c>
      <c r="J177" s="12">
        <f t="shared" si="19"/>
        <v>0</v>
      </c>
      <c r="L177" s="8" t="str">
        <f>IF(Calculator!G174&gt;0,Calculator!G174,Calculator!H174)</f>
        <v/>
      </c>
      <c r="M177" s="8">
        <f>IF(Calculator!E174="Dishwasher, single tank conveyor",Calculator!F174,0)</f>
        <v>0</v>
      </c>
      <c r="N177" s="11">
        <f t="shared" si="20"/>
        <v>146000</v>
      </c>
      <c r="O177" s="12">
        <f t="shared" si="21"/>
        <v>0</v>
      </c>
      <c r="Q177" s="8" t="str">
        <f>IF(Calculator!G174&gt;0,Calculator!G174,Calculator!H174)</f>
        <v/>
      </c>
      <c r="R177" s="8">
        <f>IF(Calculator!E174="Dishwasher, multi tank conveyor",Calculator!F174,0)</f>
        <v>0</v>
      </c>
      <c r="S177" s="11">
        <f t="shared" si="22"/>
        <v>219000</v>
      </c>
      <c r="T177" s="12">
        <f t="shared" si="23"/>
        <v>0</v>
      </c>
    </row>
    <row r="178" spans="1:20" x14ac:dyDescent="0.25">
      <c r="A178" s="8" t="str">
        <f>Calculator!D175</f>
        <v/>
      </c>
      <c r="B178" s="8" t="str">
        <f>IF(Calculator!G175&gt;0,Calculator!G175,Calculator!H175)</f>
        <v/>
      </c>
      <c r="C178" s="8">
        <f>IF(Calculator!E175="Dishwasher, under counter",Calculator!F175,0)</f>
        <v>0</v>
      </c>
      <c r="D178" s="11">
        <f t="shared" si="16"/>
        <v>27375</v>
      </c>
      <c r="E178" s="12">
        <f t="shared" si="17"/>
        <v>0</v>
      </c>
      <c r="G178" s="8" t="str">
        <f>IF(Calculator!G175&gt;0,Calculator!G175,Calculator!H175)</f>
        <v/>
      </c>
      <c r="H178" s="8">
        <f>IF(Calculator!E175="Dishwasher, stationary single tank door",Calculator!F175,0)</f>
        <v>0</v>
      </c>
      <c r="I178" s="11">
        <f t="shared" si="18"/>
        <v>102200</v>
      </c>
      <c r="J178" s="12">
        <f t="shared" si="19"/>
        <v>0</v>
      </c>
      <c r="L178" s="8" t="str">
        <f>IF(Calculator!G175&gt;0,Calculator!G175,Calculator!H175)</f>
        <v/>
      </c>
      <c r="M178" s="8">
        <f>IF(Calculator!E175="Dishwasher, single tank conveyor",Calculator!F175,0)</f>
        <v>0</v>
      </c>
      <c r="N178" s="11">
        <f t="shared" si="20"/>
        <v>146000</v>
      </c>
      <c r="O178" s="12">
        <f t="shared" si="21"/>
        <v>0</v>
      </c>
      <c r="Q178" s="8" t="str">
        <f>IF(Calculator!G175&gt;0,Calculator!G175,Calculator!H175)</f>
        <v/>
      </c>
      <c r="R178" s="8">
        <f>IF(Calculator!E175="Dishwasher, multi tank conveyor",Calculator!F175,0)</f>
        <v>0</v>
      </c>
      <c r="S178" s="11">
        <f t="shared" si="22"/>
        <v>219000</v>
      </c>
      <c r="T178" s="12">
        <f t="shared" si="23"/>
        <v>0</v>
      </c>
    </row>
    <row r="179" spans="1:20" x14ac:dyDescent="0.25">
      <c r="A179" s="8" t="str">
        <f>Calculator!D176</f>
        <v/>
      </c>
      <c r="B179" s="8" t="str">
        <f>IF(Calculator!G176&gt;0,Calculator!G176,Calculator!H176)</f>
        <v/>
      </c>
      <c r="C179" s="8">
        <f>IF(Calculator!E176="Dishwasher, under counter",Calculator!F176,0)</f>
        <v>0</v>
      </c>
      <c r="D179" s="11">
        <f t="shared" si="16"/>
        <v>27375</v>
      </c>
      <c r="E179" s="12">
        <f t="shared" si="17"/>
        <v>0</v>
      </c>
      <c r="G179" s="8" t="str">
        <f>IF(Calculator!G176&gt;0,Calculator!G176,Calculator!H176)</f>
        <v/>
      </c>
      <c r="H179" s="8">
        <f>IF(Calculator!E176="Dishwasher, stationary single tank door",Calculator!F176,0)</f>
        <v>0</v>
      </c>
      <c r="I179" s="11">
        <f t="shared" si="18"/>
        <v>102200</v>
      </c>
      <c r="J179" s="12">
        <f t="shared" si="19"/>
        <v>0</v>
      </c>
      <c r="L179" s="8" t="str">
        <f>IF(Calculator!G176&gt;0,Calculator!G176,Calculator!H176)</f>
        <v/>
      </c>
      <c r="M179" s="8">
        <f>IF(Calculator!E176="Dishwasher, single tank conveyor",Calculator!F176,0)</f>
        <v>0</v>
      </c>
      <c r="N179" s="11">
        <f t="shared" si="20"/>
        <v>146000</v>
      </c>
      <c r="O179" s="12">
        <f t="shared" si="21"/>
        <v>0</v>
      </c>
      <c r="Q179" s="8" t="str">
        <f>IF(Calculator!G176&gt;0,Calculator!G176,Calculator!H176)</f>
        <v/>
      </c>
      <c r="R179" s="8">
        <f>IF(Calculator!E176="Dishwasher, multi tank conveyor",Calculator!F176,0)</f>
        <v>0</v>
      </c>
      <c r="S179" s="11">
        <f t="shared" si="22"/>
        <v>219000</v>
      </c>
      <c r="T179" s="12">
        <f t="shared" si="23"/>
        <v>0</v>
      </c>
    </row>
    <row r="180" spans="1:20" x14ac:dyDescent="0.25">
      <c r="A180" s="8" t="str">
        <f>Calculator!D177</f>
        <v/>
      </c>
      <c r="B180" s="8" t="str">
        <f>IF(Calculator!G177&gt;0,Calculator!G177,Calculator!H177)</f>
        <v/>
      </c>
      <c r="C180" s="8">
        <f>IF(Calculator!E177="Dishwasher, under counter",Calculator!F177,0)</f>
        <v>0</v>
      </c>
      <c r="D180" s="11">
        <f t="shared" si="16"/>
        <v>27375</v>
      </c>
      <c r="E180" s="12">
        <f t="shared" si="17"/>
        <v>0</v>
      </c>
      <c r="G180" s="8" t="str">
        <f>IF(Calculator!G177&gt;0,Calculator!G177,Calculator!H177)</f>
        <v/>
      </c>
      <c r="H180" s="8">
        <f>IF(Calculator!E177="Dishwasher, stationary single tank door",Calculator!F177,0)</f>
        <v>0</v>
      </c>
      <c r="I180" s="11">
        <f t="shared" si="18"/>
        <v>102200</v>
      </c>
      <c r="J180" s="12">
        <f t="shared" si="19"/>
        <v>0</v>
      </c>
      <c r="L180" s="8" t="str">
        <f>IF(Calculator!G177&gt;0,Calculator!G177,Calculator!H177)</f>
        <v/>
      </c>
      <c r="M180" s="8">
        <f>IF(Calculator!E177="Dishwasher, single tank conveyor",Calculator!F177,0)</f>
        <v>0</v>
      </c>
      <c r="N180" s="11">
        <f t="shared" si="20"/>
        <v>146000</v>
      </c>
      <c r="O180" s="12">
        <f t="shared" si="21"/>
        <v>0</v>
      </c>
      <c r="Q180" s="8" t="str">
        <f>IF(Calculator!G177&gt;0,Calculator!G177,Calculator!H177)</f>
        <v/>
      </c>
      <c r="R180" s="8">
        <f>IF(Calculator!E177="Dishwasher, multi tank conveyor",Calculator!F177,0)</f>
        <v>0</v>
      </c>
      <c r="S180" s="11">
        <f t="shared" si="22"/>
        <v>219000</v>
      </c>
      <c r="T180" s="12">
        <f t="shared" si="23"/>
        <v>0</v>
      </c>
    </row>
    <row r="181" spans="1:20" x14ac:dyDescent="0.25">
      <c r="A181" s="8" t="str">
        <f>Calculator!D178</f>
        <v/>
      </c>
      <c r="B181" s="8" t="str">
        <f>IF(Calculator!G178&gt;0,Calculator!G178,Calculator!H178)</f>
        <v/>
      </c>
      <c r="C181" s="8">
        <f>IF(Calculator!E178="Dishwasher, under counter",Calculator!F178,0)</f>
        <v>0</v>
      </c>
      <c r="D181" s="11">
        <f t="shared" si="16"/>
        <v>27375</v>
      </c>
      <c r="E181" s="12">
        <f t="shared" si="17"/>
        <v>0</v>
      </c>
      <c r="G181" s="8" t="str">
        <f>IF(Calculator!G178&gt;0,Calculator!G178,Calculator!H178)</f>
        <v/>
      </c>
      <c r="H181" s="8">
        <f>IF(Calculator!E178="Dishwasher, stationary single tank door",Calculator!F178,0)</f>
        <v>0</v>
      </c>
      <c r="I181" s="11">
        <f t="shared" si="18"/>
        <v>102200</v>
      </c>
      <c r="J181" s="12">
        <f t="shared" si="19"/>
        <v>0</v>
      </c>
      <c r="L181" s="8" t="str">
        <f>IF(Calculator!G178&gt;0,Calculator!G178,Calculator!H178)</f>
        <v/>
      </c>
      <c r="M181" s="8">
        <f>IF(Calculator!E178="Dishwasher, single tank conveyor",Calculator!F178,0)</f>
        <v>0</v>
      </c>
      <c r="N181" s="11">
        <f t="shared" si="20"/>
        <v>146000</v>
      </c>
      <c r="O181" s="12">
        <f t="shared" si="21"/>
        <v>0</v>
      </c>
      <c r="Q181" s="8" t="str">
        <f>IF(Calculator!G178&gt;0,Calculator!G178,Calculator!H178)</f>
        <v/>
      </c>
      <c r="R181" s="8">
        <f>IF(Calculator!E178="Dishwasher, multi tank conveyor",Calculator!F178,0)</f>
        <v>0</v>
      </c>
      <c r="S181" s="11">
        <f t="shared" si="22"/>
        <v>219000</v>
      </c>
      <c r="T181" s="12">
        <f t="shared" si="23"/>
        <v>0</v>
      </c>
    </row>
    <row r="182" spans="1:20" x14ac:dyDescent="0.25">
      <c r="A182" s="8" t="str">
        <f>Calculator!D179</f>
        <v/>
      </c>
      <c r="B182" s="8" t="str">
        <f>IF(Calculator!G179&gt;0,Calculator!G179,Calculator!H179)</f>
        <v/>
      </c>
      <c r="C182" s="8">
        <f>IF(Calculator!E179="Dishwasher, under counter",Calculator!F179,0)</f>
        <v>0</v>
      </c>
      <c r="D182" s="11">
        <f t="shared" si="16"/>
        <v>27375</v>
      </c>
      <c r="E182" s="12">
        <f t="shared" si="17"/>
        <v>0</v>
      </c>
      <c r="G182" s="8" t="str">
        <f>IF(Calculator!G179&gt;0,Calculator!G179,Calculator!H179)</f>
        <v/>
      </c>
      <c r="H182" s="8">
        <f>IF(Calculator!E179="Dishwasher, stationary single tank door",Calculator!F179,0)</f>
        <v>0</v>
      </c>
      <c r="I182" s="11">
        <f t="shared" si="18"/>
        <v>102200</v>
      </c>
      <c r="J182" s="12">
        <f t="shared" si="19"/>
        <v>0</v>
      </c>
      <c r="L182" s="8" t="str">
        <f>IF(Calculator!G179&gt;0,Calculator!G179,Calculator!H179)</f>
        <v/>
      </c>
      <c r="M182" s="8">
        <f>IF(Calculator!E179="Dishwasher, single tank conveyor",Calculator!F179,0)</f>
        <v>0</v>
      </c>
      <c r="N182" s="11">
        <f t="shared" si="20"/>
        <v>146000</v>
      </c>
      <c r="O182" s="12">
        <f t="shared" si="21"/>
        <v>0</v>
      </c>
      <c r="Q182" s="8" t="str">
        <f>IF(Calculator!G179&gt;0,Calculator!G179,Calculator!H179)</f>
        <v/>
      </c>
      <c r="R182" s="8">
        <f>IF(Calculator!E179="Dishwasher, multi tank conveyor",Calculator!F179,0)</f>
        <v>0</v>
      </c>
      <c r="S182" s="11">
        <f t="shared" si="22"/>
        <v>219000</v>
      </c>
      <c r="T182" s="12">
        <f t="shared" si="23"/>
        <v>0</v>
      </c>
    </row>
    <row r="183" spans="1:20" x14ac:dyDescent="0.25">
      <c r="A183" s="8" t="str">
        <f>Calculator!D180</f>
        <v/>
      </c>
      <c r="B183" s="8" t="str">
        <f>IF(Calculator!G180&gt;0,Calculator!G180,Calculator!H180)</f>
        <v/>
      </c>
      <c r="C183" s="8">
        <f>IF(Calculator!E180="Dishwasher, under counter",Calculator!F180,0)</f>
        <v>0</v>
      </c>
      <c r="D183" s="11">
        <f t="shared" si="16"/>
        <v>27375</v>
      </c>
      <c r="E183" s="12">
        <f t="shared" si="17"/>
        <v>0</v>
      </c>
      <c r="G183" s="8" t="str">
        <f>IF(Calculator!G180&gt;0,Calculator!G180,Calculator!H180)</f>
        <v/>
      </c>
      <c r="H183" s="8">
        <f>IF(Calculator!E180="Dishwasher, stationary single tank door",Calculator!F180,0)</f>
        <v>0</v>
      </c>
      <c r="I183" s="11">
        <f t="shared" si="18"/>
        <v>102200</v>
      </c>
      <c r="J183" s="12">
        <f t="shared" si="19"/>
        <v>0</v>
      </c>
      <c r="L183" s="8" t="str">
        <f>IF(Calculator!G180&gt;0,Calculator!G180,Calculator!H180)</f>
        <v/>
      </c>
      <c r="M183" s="8">
        <f>IF(Calculator!E180="Dishwasher, single tank conveyor",Calculator!F180,0)</f>
        <v>0</v>
      </c>
      <c r="N183" s="11">
        <f t="shared" si="20"/>
        <v>146000</v>
      </c>
      <c r="O183" s="12">
        <f t="shared" si="21"/>
        <v>0</v>
      </c>
      <c r="Q183" s="8" t="str">
        <f>IF(Calculator!G180&gt;0,Calculator!G180,Calculator!H180)</f>
        <v/>
      </c>
      <c r="R183" s="8">
        <f>IF(Calculator!E180="Dishwasher, multi tank conveyor",Calculator!F180,0)</f>
        <v>0</v>
      </c>
      <c r="S183" s="11">
        <f t="shared" si="22"/>
        <v>219000</v>
      </c>
      <c r="T183" s="12">
        <f t="shared" si="23"/>
        <v>0</v>
      </c>
    </row>
    <row r="184" spans="1:20" x14ac:dyDescent="0.25">
      <c r="A184" s="8" t="str">
        <f>Calculator!D181</f>
        <v/>
      </c>
      <c r="B184" s="8" t="str">
        <f>IF(Calculator!G181&gt;0,Calculator!G181,Calculator!H181)</f>
        <v/>
      </c>
      <c r="C184" s="8">
        <f>IF(Calculator!E181="Dishwasher, under counter",Calculator!F181,0)</f>
        <v>0</v>
      </c>
      <c r="D184" s="11">
        <f t="shared" si="16"/>
        <v>27375</v>
      </c>
      <c r="E184" s="12">
        <f t="shared" si="17"/>
        <v>0</v>
      </c>
      <c r="G184" s="8" t="str">
        <f>IF(Calculator!G181&gt;0,Calculator!G181,Calculator!H181)</f>
        <v/>
      </c>
      <c r="H184" s="8">
        <f>IF(Calculator!E181="Dishwasher, stationary single tank door",Calculator!F181,0)</f>
        <v>0</v>
      </c>
      <c r="I184" s="11">
        <f t="shared" si="18"/>
        <v>102200</v>
      </c>
      <c r="J184" s="12">
        <f t="shared" si="19"/>
        <v>0</v>
      </c>
      <c r="L184" s="8" t="str">
        <f>IF(Calculator!G181&gt;0,Calculator!G181,Calculator!H181)</f>
        <v/>
      </c>
      <c r="M184" s="8">
        <f>IF(Calculator!E181="Dishwasher, single tank conveyor",Calculator!F181,0)</f>
        <v>0</v>
      </c>
      <c r="N184" s="11">
        <f t="shared" si="20"/>
        <v>146000</v>
      </c>
      <c r="O184" s="12">
        <f t="shared" si="21"/>
        <v>0</v>
      </c>
      <c r="Q184" s="8" t="str">
        <f>IF(Calculator!G181&gt;0,Calculator!G181,Calculator!H181)</f>
        <v/>
      </c>
      <c r="R184" s="8">
        <f>IF(Calculator!E181="Dishwasher, multi tank conveyor",Calculator!F181,0)</f>
        <v>0</v>
      </c>
      <c r="S184" s="11">
        <f t="shared" si="22"/>
        <v>219000</v>
      </c>
      <c r="T184" s="12">
        <f t="shared" si="23"/>
        <v>0</v>
      </c>
    </row>
    <row r="185" spans="1:20" x14ac:dyDescent="0.25">
      <c r="A185" s="8" t="str">
        <f>Calculator!D182</f>
        <v/>
      </c>
      <c r="B185" s="8" t="str">
        <f>IF(Calculator!G182&gt;0,Calculator!G182,Calculator!H182)</f>
        <v/>
      </c>
      <c r="C185" s="8">
        <f>IF(Calculator!E182="Dishwasher, under counter",Calculator!F182,0)</f>
        <v>0</v>
      </c>
      <c r="D185" s="11">
        <f t="shared" si="16"/>
        <v>27375</v>
      </c>
      <c r="E185" s="12">
        <f t="shared" si="17"/>
        <v>0</v>
      </c>
      <c r="G185" s="8" t="str">
        <f>IF(Calculator!G182&gt;0,Calculator!G182,Calculator!H182)</f>
        <v/>
      </c>
      <c r="H185" s="8">
        <f>IF(Calculator!E182="Dishwasher, stationary single tank door",Calculator!F182,0)</f>
        <v>0</v>
      </c>
      <c r="I185" s="11">
        <f t="shared" si="18"/>
        <v>102200</v>
      </c>
      <c r="J185" s="12">
        <f t="shared" si="19"/>
        <v>0</v>
      </c>
      <c r="L185" s="8" t="str">
        <f>IF(Calculator!G182&gt;0,Calculator!G182,Calculator!H182)</f>
        <v/>
      </c>
      <c r="M185" s="8">
        <f>IF(Calculator!E182="Dishwasher, single tank conveyor",Calculator!F182,0)</f>
        <v>0</v>
      </c>
      <c r="N185" s="11">
        <f t="shared" si="20"/>
        <v>146000</v>
      </c>
      <c r="O185" s="12">
        <f t="shared" si="21"/>
        <v>0</v>
      </c>
      <c r="Q185" s="8" t="str">
        <f>IF(Calculator!G182&gt;0,Calculator!G182,Calculator!H182)</f>
        <v/>
      </c>
      <c r="R185" s="8">
        <f>IF(Calculator!E182="Dishwasher, multi tank conveyor",Calculator!F182,0)</f>
        <v>0</v>
      </c>
      <c r="S185" s="11">
        <f t="shared" si="22"/>
        <v>219000</v>
      </c>
      <c r="T185" s="12">
        <f t="shared" si="23"/>
        <v>0</v>
      </c>
    </row>
    <row r="186" spans="1:20" x14ac:dyDescent="0.25">
      <c r="A186" s="8" t="str">
        <f>Calculator!D183</f>
        <v/>
      </c>
      <c r="B186" s="8" t="str">
        <f>IF(Calculator!G183&gt;0,Calculator!G183,Calculator!H183)</f>
        <v/>
      </c>
      <c r="C186" s="8">
        <f>IF(Calculator!E183="Dishwasher, under counter",Calculator!F183,0)</f>
        <v>0</v>
      </c>
      <c r="D186" s="11">
        <f t="shared" si="16"/>
        <v>27375</v>
      </c>
      <c r="E186" s="12">
        <f t="shared" si="17"/>
        <v>0</v>
      </c>
      <c r="G186" s="8" t="str">
        <f>IF(Calculator!G183&gt;0,Calculator!G183,Calculator!H183)</f>
        <v/>
      </c>
      <c r="H186" s="8">
        <f>IF(Calculator!E183="Dishwasher, stationary single tank door",Calculator!F183,0)</f>
        <v>0</v>
      </c>
      <c r="I186" s="11">
        <f t="shared" si="18"/>
        <v>102200</v>
      </c>
      <c r="J186" s="12">
        <f t="shared" si="19"/>
        <v>0</v>
      </c>
      <c r="L186" s="8" t="str">
        <f>IF(Calculator!G183&gt;0,Calculator!G183,Calculator!H183)</f>
        <v/>
      </c>
      <c r="M186" s="8">
        <f>IF(Calculator!E183="Dishwasher, single tank conveyor",Calculator!F183,0)</f>
        <v>0</v>
      </c>
      <c r="N186" s="11">
        <f t="shared" si="20"/>
        <v>146000</v>
      </c>
      <c r="O186" s="12">
        <f t="shared" si="21"/>
        <v>0</v>
      </c>
      <c r="Q186" s="8" t="str">
        <f>IF(Calculator!G183&gt;0,Calculator!G183,Calculator!H183)</f>
        <v/>
      </c>
      <c r="R186" s="8">
        <f>IF(Calculator!E183="Dishwasher, multi tank conveyor",Calculator!F183,0)</f>
        <v>0</v>
      </c>
      <c r="S186" s="11">
        <f t="shared" si="22"/>
        <v>219000</v>
      </c>
      <c r="T186" s="12">
        <f t="shared" si="23"/>
        <v>0</v>
      </c>
    </row>
    <row r="187" spans="1:20" x14ac:dyDescent="0.25">
      <c r="A187" s="8" t="str">
        <f>Calculator!D184</f>
        <v/>
      </c>
      <c r="B187" s="8" t="str">
        <f>IF(Calculator!G184&gt;0,Calculator!G184,Calculator!H184)</f>
        <v/>
      </c>
      <c r="C187" s="8">
        <f>IF(Calculator!E184="Dishwasher, under counter",Calculator!F184,0)</f>
        <v>0</v>
      </c>
      <c r="D187" s="11">
        <f t="shared" si="16"/>
        <v>27375</v>
      </c>
      <c r="E187" s="12">
        <f t="shared" si="17"/>
        <v>0</v>
      </c>
      <c r="G187" s="8" t="str">
        <f>IF(Calculator!G184&gt;0,Calculator!G184,Calculator!H184)</f>
        <v/>
      </c>
      <c r="H187" s="8">
        <f>IF(Calculator!E184="Dishwasher, stationary single tank door",Calculator!F184,0)</f>
        <v>0</v>
      </c>
      <c r="I187" s="11">
        <f t="shared" si="18"/>
        <v>102200</v>
      </c>
      <c r="J187" s="12">
        <f t="shared" si="19"/>
        <v>0</v>
      </c>
      <c r="L187" s="8" t="str">
        <f>IF(Calculator!G184&gt;0,Calculator!G184,Calculator!H184)</f>
        <v/>
      </c>
      <c r="M187" s="8">
        <f>IF(Calculator!E184="Dishwasher, single tank conveyor",Calculator!F184,0)</f>
        <v>0</v>
      </c>
      <c r="N187" s="11">
        <f t="shared" si="20"/>
        <v>146000</v>
      </c>
      <c r="O187" s="12">
        <f t="shared" si="21"/>
        <v>0</v>
      </c>
      <c r="Q187" s="8" t="str">
        <f>IF(Calculator!G184&gt;0,Calculator!G184,Calculator!H184)</f>
        <v/>
      </c>
      <c r="R187" s="8">
        <f>IF(Calculator!E184="Dishwasher, multi tank conveyor",Calculator!F184,0)</f>
        <v>0</v>
      </c>
      <c r="S187" s="11">
        <f t="shared" si="22"/>
        <v>219000</v>
      </c>
      <c r="T187" s="12">
        <f t="shared" si="23"/>
        <v>0</v>
      </c>
    </row>
    <row r="188" spans="1:20" x14ac:dyDescent="0.25">
      <c r="A188" s="8" t="str">
        <f>Calculator!D185</f>
        <v/>
      </c>
      <c r="B188" s="8" t="str">
        <f>IF(Calculator!G185&gt;0,Calculator!G185,Calculator!H185)</f>
        <v/>
      </c>
      <c r="C188" s="8">
        <f>IF(Calculator!E185="Dishwasher, under counter",Calculator!F185,0)</f>
        <v>0</v>
      </c>
      <c r="D188" s="11">
        <f t="shared" si="16"/>
        <v>27375</v>
      </c>
      <c r="E188" s="12">
        <f t="shared" si="17"/>
        <v>0</v>
      </c>
      <c r="G188" s="8" t="str">
        <f>IF(Calculator!G185&gt;0,Calculator!G185,Calculator!H185)</f>
        <v/>
      </c>
      <c r="H188" s="8">
        <f>IF(Calculator!E185="Dishwasher, stationary single tank door",Calculator!F185,0)</f>
        <v>0</v>
      </c>
      <c r="I188" s="11">
        <f t="shared" si="18"/>
        <v>102200</v>
      </c>
      <c r="J188" s="12">
        <f t="shared" si="19"/>
        <v>0</v>
      </c>
      <c r="L188" s="8" t="str">
        <f>IF(Calculator!G185&gt;0,Calculator!G185,Calculator!H185)</f>
        <v/>
      </c>
      <c r="M188" s="8">
        <f>IF(Calculator!E185="Dishwasher, single tank conveyor",Calculator!F185,0)</f>
        <v>0</v>
      </c>
      <c r="N188" s="11">
        <f t="shared" si="20"/>
        <v>146000</v>
      </c>
      <c r="O188" s="12">
        <f t="shared" si="21"/>
        <v>0</v>
      </c>
      <c r="Q188" s="8" t="str">
        <f>IF(Calculator!G185&gt;0,Calculator!G185,Calculator!H185)</f>
        <v/>
      </c>
      <c r="R188" s="8">
        <f>IF(Calculator!E185="Dishwasher, multi tank conveyor",Calculator!F185,0)</f>
        <v>0</v>
      </c>
      <c r="S188" s="11">
        <f t="shared" si="22"/>
        <v>219000</v>
      </c>
      <c r="T188" s="12">
        <f t="shared" si="23"/>
        <v>0</v>
      </c>
    </row>
    <row r="189" spans="1:20" x14ac:dyDescent="0.25">
      <c r="A189" s="8" t="str">
        <f>Calculator!D186</f>
        <v/>
      </c>
      <c r="B189" s="8" t="str">
        <f>IF(Calculator!G186&gt;0,Calculator!G186,Calculator!H186)</f>
        <v/>
      </c>
      <c r="C189" s="8">
        <f>IF(Calculator!E186="Dishwasher, under counter",Calculator!F186,0)</f>
        <v>0</v>
      </c>
      <c r="D189" s="11">
        <f t="shared" si="16"/>
        <v>27375</v>
      </c>
      <c r="E189" s="12">
        <f t="shared" si="17"/>
        <v>0</v>
      </c>
      <c r="G189" s="8" t="str">
        <f>IF(Calculator!G186&gt;0,Calculator!G186,Calculator!H186)</f>
        <v/>
      </c>
      <c r="H189" s="8">
        <f>IF(Calculator!E186="Dishwasher, stationary single tank door",Calculator!F186,0)</f>
        <v>0</v>
      </c>
      <c r="I189" s="11">
        <f t="shared" si="18"/>
        <v>102200</v>
      </c>
      <c r="J189" s="12">
        <f t="shared" si="19"/>
        <v>0</v>
      </c>
      <c r="L189" s="8" t="str">
        <f>IF(Calculator!G186&gt;0,Calculator!G186,Calculator!H186)</f>
        <v/>
      </c>
      <c r="M189" s="8">
        <f>IF(Calculator!E186="Dishwasher, single tank conveyor",Calculator!F186,0)</f>
        <v>0</v>
      </c>
      <c r="N189" s="11">
        <f t="shared" si="20"/>
        <v>146000</v>
      </c>
      <c r="O189" s="12">
        <f t="shared" si="21"/>
        <v>0</v>
      </c>
      <c r="Q189" s="8" t="str">
        <f>IF(Calculator!G186&gt;0,Calculator!G186,Calculator!H186)</f>
        <v/>
      </c>
      <c r="R189" s="8">
        <f>IF(Calculator!E186="Dishwasher, multi tank conveyor",Calculator!F186,0)</f>
        <v>0</v>
      </c>
      <c r="S189" s="11">
        <f t="shared" si="22"/>
        <v>219000</v>
      </c>
      <c r="T189" s="12">
        <f t="shared" si="23"/>
        <v>0</v>
      </c>
    </row>
    <row r="190" spans="1:20" x14ac:dyDescent="0.25">
      <c r="A190" s="8" t="str">
        <f>Calculator!D187</f>
        <v/>
      </c>
      <c r="B190" s="8" t="str">
        <f>IF(Calculator!G187&gt;0,Calculator!G187,Calculator!H187)</f>
        <v/>
      </c>
      <c r="C190" s="8">
        <f>IF(Calculator!E187="Dishwasher, under counter",Calculator!F187,0)</f>
        <v>0</v>
      </c>
      <c r="D190" s="11">
        <f t="shared" si="16"/>
        <v>27375</v>
      </c>
      <c r="E190" s="12">
        <f t="shared" si="17"/>
        <v>0</v>
      </c>
      <c r="G190" s="8" t="str">
        <f>IF(Calculator!G187&gt;0,Calculator!G187,Calculator!H187)</f>
        <v/>
      </c>
      <c r="H190" s="8">
        <f>IF(Calculator!E187="Dishwasher, stationary single tank door",Calculator!F187,0)</f>
        <v>0</v>
      </c>
      <c r="I190" s="11">
        <f t="shared" si="18"/>
        <v>102200</v>
      </c>
      <c r="J190" s="12">
        <f t="shared" si="19"/>
        <v>0</v>
      </c>
      <c r="L190" s="8" t="str">
        <f>IF(Calculator!G187&gt;0,Calculator!G187,Calculator!H187)</f>
        <v/>
      </c>
      <c r="M190" s="8">
        <f>IF(Calculator!E187="Dishwasher, single tank conveyor",Calculator!F187,0)</f>
        <v>0</v>
      </c>
      <c r="N190" s="11">
        <f t="shared" si="20"/>
        <v>146000</v>
      </c>
      <c r="O190" s="12">
        <f t="shared" si="21"/>
        <v>0</v>
      </c>
      <c r="Q190" s="8" t="str">
        <f>IF(Calculator!G187&gt;0,Calculator!G187,Calculator!H187)</f>
        <v/>
      </c>
      <c r="R190" s="8">
        <f>IF(Calculator!E187="Dishwasher, multi tank conveyor",Calculator!F187,0)</f>
        <v>0</v>
      </c>
      <c r="S190" s="11">
        <f t="shared" si="22"/>
        <v>219000</v>
      </c>
      <c r="T190" s="12">
        <f t="shared" si="23"/>
        <v>0</v>
      </c>
    </row>
    <row r="191" spans="1:20" x14ac:dyDescent="0.25">
      <c r="A191" s="8" t="str">
        <f>Calculator!D188</f>
        <v/>
      </c>
      <c r="B191" s="8" t="str">
        <f>IF(Calculator!G188&gt;0,Calculator!G188,Calculator!H188)</f>
        <v/>
      </c>
      <c r="C191" s="8">
        <f>IF(Calculator!E188="Dishwasher, under counter",Calculator!F188,0)</f>
        <v>0</v>
      </c>
      <c r="D191" s="11">
        <f t="shared" si="16"/>
        <v>27375</v>
      </c>
      <c r="E191" s="12">
        <f t="shared" si="17"/>
        <v>0</v>
      </c>
      <c r="G191" s="8" t="str">
        <f>IF(Calculator!G188&gt;0,Calculator!G188,Calculator!H188)</f>
        <v/>
      </c>
      <c r="H191" s="8">
        <f>IF(Calculator!E188="Dishwasher, stationary single tank door",Calculator!F188,0)</f>
        <v>0</v>
      </c>
      <c r="I191" s="11">
        <f t="shared" si="18"/>
        <v>102200</v>
      </c>
      <c r="J191" s="12">
        <f t="shared" si="19"/>
        <v>0</v>
      </c>
      <c r="L191" s="8" t="str">
        <f>IF(Calculator!G188&gt;0,Calculator!G188,Calculator!H188)</f>
        <v/>
      </c>
      <c r="M191" s="8">
        <f>IF(Calculator!E188="Dishwasher, single tank conveyor",Calculator!F188,0)</f>
        <v>0</v>
      </c>
      <c r="N191" s="11">
        <f t="shared" si="20"/>
        <v>146000</v>
      </c>
      <c r="O191" s="12">
        <f t="shared" si="21"/>
        <v>0</v>
      </c>
      <c r="Q191" s="8" t="str">
        <f>IF(Calculator!G188&gt;0,Calculator!G188,Calculator!H188)</f>
        <v/>
      </c>
      <c r="R191" s="8">
        <f>IF(Calculator!E188="Dishwasher, multi tank conveyor",Calculator!F188,0)</f>
        <v>0</v>
      </c>
      <c r="S191" s="11">
        <f t="shared" si="22"/>
        <v>219000</v>
      </c>
      <c r="T191" s="12">
        <f t="shared" si="23"/>
        <v>0</v>
      </c>
    </row>
    <row r="192" spans="1:20" x14ac:dyDescent="0.25">
      <c r="A192" s="8" t="str">
        <f>Calculator!D189</f>
        <v/>
      </c>
      <c r="B192" s="8" t="str">
        <f>IF(Calculator!G189&gt;0,Calculator!G189,Calculator!H189)</f>
        <v/>
      </c>
      <c r="C192" s="8">
        <f>IF(Calculator!E189="Dishwasher, under counter",Calculator!F189,0)</f>
        <v>0</v>
      </c>
      <c r="D192" s="11">
        <f t="shared" si="16"/>
        <v>27375</v>
      </c>
      <c r="E192" s="12">
        <f t="shared" si="17"/>
        <v>0</v>
      </c>
      <c r="G192" s="8" t="str">
        <f>IF(Calculator!G189&gt;0,Calculator!G189,Calculator!H189)</f>
        <v/>
      </c>
      <c r="H192" s="8">
        <f>IF(Calculator!E189="Dishwasher, stationary single tank door",Calculator!F189,0)</f>
        <v>0</v>
      </c>
      <c r="I192" s="11">
        <f t="shared" si="18"/>
        <v>102200</v>
      </c>
      <c r="J192" s="12">
        <f t="shared" si="19"/>
        <v>0</v>
      </c>
      <c r="L192" s="8" t="str">
        <f>IF(Calculator!G189&gt;0,Calculator!G189,Calculator!H189)</f>
        <v/>
      </c>
      <c r="M192" s="8">
        <f>IF(Calculator!E189="Dishwasher, single tank conveyor",Calculator!F189,0)</f>
        <v>0</v>
      </c>
      <c r="N192" s="11">
        <f t="shared" si="20"/>
        <v>146000</v>
      </c>
      <c r="O192" s="12">
        <f t="shared" si="21"/>
        <v>0</v>
      </c>
      <c r="Q192" s="8" t="str">
        <f>IF(Calculator!G189&gt;0,Calculator!G189,Calculator!H189)</f>
        <v/>
      </c>
      <c r="R192" s="8">
        <f>IF(Calculator!E189="Dishwasher, multi tank conveyor",Calculator!F189,0)</f>
        <v>0</v>
      </c>
      <c r="S192" s="11">
        <f t="shared" si="22"/>
        <v>219000</v>
      </c>
      <c r="T192" s="12">
        <f t="shared" si="23"/>
        <v>0</v>
      </c>
    </row>
    <row r="193" spans="1:20" x14ac:dyDescent="0.25">
      <c r="A193" s="8" t="str">
        <f>Calculator!D190</f>
        <v/>
      </c>
      <c r="B193" s="8" t="str">
        <f>IF(Calculator!G190&gt;0,Calculator!G190,Calculator!H190)</f>
        <v/>
      </c>
      <c r="C193" s="8">
        <f>IF(Calculator!E190="Dishwasher, under counter",Calculator!F190,0)</f>
        <v>0</v>
      </c>
      <c r="D193" s="11">
        <f t="shared" si="16"/>
        <v>27375</v>
      </c>
      <c r="E193" s="12">
        <f t="shared" si="17"/>
        <v>0</v>
      </c>
      <c r="G193" s="8" t="str">
        <f>IF(Calculator!G190&gt;0,Calculator!G190,Calculator!H190)</f>
        <v/>
      </c>
      <c r="H193" s="8">
        <f>IF(Calculator!E190="Dishwasher, stationary single tank door",Calculator!F190,0)</f>
        <v>0</v>
      </c>
      <c r="I193" s="11">
        <f t="shared" si="18"/>
        <v>102200</v>
      </c>
      <c r="J193" s="12">
        <f t="shared" si="19"/>
        <v>0</v>
      </c>
      <c r="L193" s="8" t="str">
        <f>IF(Calculator!G190&gt;0,Calculator!G190,Calculator!H190)</f>
        <v/>
      </c>
      <c r="M193" s="8">
        <f>IF(Calculator!E190="Dishwasher, single tank conveyor",Calculator!F190,0)</f>
        <v>0</v>
      </c>
      <c r="N193" s="11">
        <f t="shared" si="20"/>
        <v>146000</v>
      </c>
      <c r="O193" s="12">
        <f t="shared" si="21"/>
        <v>0</v>
      </c>
      <c r="Q193" s="8" t="str">
        <f>IF(Calculator!G190&gt;0,Calculator!G190,Calculator!H190)</f>
        <v/>
      </c>
      <c r="R193" s="8">
        <f>IF(Calculator!E190="Dishwasher, multi tank conveyor",Calculator!F190,0)</f>
        <v>0</v>
      </c>
      <c r="S193" s="11">
        <f t="shared" si="22"/>
        <v>219000</v>
      </c>
      <c r="T193" s="12">
        <f t="shared" si="23"/>
        <v>0</v>
      </c>
    </row>
    <row r="194" spans="1:20" x14ac:dyDescent="0.25">
      <c r="A194" s="8" t="str">
        <f>Calculator!D191</f>
        <v/>
      </c>
      <c r="B194" s="8" t="str">
        <f>IF(Calculator!G191&gt;0,Calculator!G191,Calculator!H191)</f>
        <v/>
      </c>
      <c r="C194" s="8">
        <f>IF(Calculator!E191="Dishwasher, under counter",Calculator!F191,0)</f>
        <v>0</v>
      </c>
      <c r="D194" s="11">
        <f t="shared" si="16"/>
        <v>27375</v>
      </c>
      <c r="E194" s="12">
        <f t="shared" si="17"/>
        <v>0</v>
      </c>
      <c r="G194" s="8" t="str">
        <f>IF(Calculator!G191&gt;0,Calculator!G191,Calculator!H191)</f>
        <v/>
      </c>
      <c r="H194" s="8">
        <f>IF(Calculator!E191="Dishwasher, stationary single tank door",Calculator!F191,0)</f>
        <v>0</v>
      </c>
      <c r="I194" s="11">
        <f t="shared" si="18"/>
        <v>102200</v>
      </c>
      <c r="J194" s="12">
        <f t="shared" si="19"/>
        <v>0</v>
      </c>
      <c r="L194" s="8" t="str">
        <f>IF(Calculator!G191&gt;0,Calculator!G191,Calculator!H191)</f>
        <v/>
      </c>
      <c r="M194" s="8">
        <f>IF(Calculator!E191="Dishwasher, single tank conveyor",Calculator!F191,0)</f>
        <v>0</v>
      </c>
      <c r="N194" s="11">
        <f t="shared" si="20"/>
        <v>146000</v>
      </c>
      <c r="O194" s="12">
        <f t="shared" si="21"/>
        <v>0</v>
      </c>
      <c r="Q194" s="8" t="str">
        <f>IF(Calculator!G191&gt;0,Calculator!G191,Calculator!H191)</f>
        <v/>
      </c>
      <c r="R194" s="8">
        <f>IF(Calculator!E191="Dishwasher, multi tank conveyor",Calculator!F191,0)</f>
        <v>0</v>
      </c>
      <c r="S194" s="11">
        <f t="shared" si="22"/>
        <v>219000</v>
      </c>
      <c r="T194" s="12">
        <f t="shared" si="23"/>
        <v>0</v>
      </c>
    </row>
    <row r="195" spans="1:20" x14ac:dyDescent="0.25">
      <c r="A195" s="8" t="str">
        <f>Calculator!D192</f>
        <v/>
      </c>
      <c r="B195" s="8" t="str">
        <f>IF(Calculator!G192&gt;0,Calculator!G192,Calculator!H192)</f>
        <v/>
      </c>
      <c r="C195" s="8">
        <f>IF(Calculator!E192="Dishwasher, under counter",Calculator!F192,0)</f>
        <v>0</v>
      </c>
      <c r="D195" s="11">
        <f t="shared" si="16"/>
        <v>27375</v>
      </c>
      <c r="E195" s="12">
        <f t="shared" si="17"/>
        <v>0</v>
      </c>
      <c r="G195" s="8" t="str">
        <f>IF(Calculator!G192&gt;0,Calculator!G192,Calculator!H192)</f>
        <v/>
      </c>
      <c r="H195" s="8">
        <f>IF(Calculator!E192="Dishwasher, stationary single tank door",Calculator!F192,0)</f>
        <v>0</v>
      </c>
      <c r="I195" s="11">
        <f t="shared" si="18"/>
        <v>102200</v>
      </c>
      <c r="J195" s="12">
        <f t="shared" si="19"/>
        <v>0</v>
      </c>
      <c r="L195" s="8" t="str">
        <f>IF(Calculator!G192&gt;0,Calculator!G192,Calculator!H192)</f>
        <v/>
      </c>
      <c r="M195" s="8">
        <f>IF(Calculator!E192="Dishwasher, single tank conveyor",Calculator!F192,0)</f>
        <v>0</v>
      </c>
      <c r="N195" s="11">
        <f t="shared" si="20"/>
        <v>146000</v>
      </c>
      <c r="O195" s="12">
        <f t="shared" si="21"/>
        <v>0</v>
      </c>
      <c r="Q195" s="8" t="str">
        <f>IF(Calculator!G192&gt;0,Calculator!G192,Calculator!H192)</f>
        <v/>
      </c>
      <c r="R195" s="8">
        <f>IF(Calculator!E192="Dishwasher, multi tank conveyor",Calculator!F192,0)</f>
        <v>0</v>
      </c>
      <c r="S195" s="11">
        <f t="shared" si="22"/>
        <v>219000</v>
      </c>
      <c r="T195" s="12">
        <f t="shared" si="23"/>
        <v>0</v>
      </c>
    </row>
    <row r="196" spans="1:20" x14ac:dyDescent="0.25">
      <c r="A196" s="8" t="str">
        <f>Calculator!D193</f>
        <v/>
      </c>
      <c r="B196" s="8" t="str">
        <f>IF(Calculator!G193&gt;0,Calculator!G193,Calculator!H193)</f>
        <v/>
      </c>
      <c r="C196" s="8">
        <f>IF(Calculator!E193="Dishwasher, under counter",Calculator!F193,0)</f>
        <v>0</v>
      </c>
      <c r="D196" s="11">
        <f t="shared" si="16"/>
        <v>27375</v>
      </c>
      <c r="E196" s="12">
        <f t="shared" si="17"/>
        <v>0</v>
      </c>
      <c r="G196" s="8" t="str">
        <f>IF(Calculator!G193&gt;0,Calculator!G193,Calculator!H193)</f>
        <v/>
      </c>
      <c r="H196" s="8">
        <f>IF(Calculator!E193="Dishwasher, stationary single tank door",Calculator!F193,0)</f>
        <v>0</v>
      </c>
      <c r="I196" s="11">
        <f t="shared" si="18"/>
        <v>102200</v>
      </c>
      <c r="J196" s="12">
        <f t="shared" si="19"/>
        <v>0</v>
      </c>
      <c r="L196" s="8" t="str">
        <f>IF(Calculator!G193&gt;0,Calculator!G193,Calculator!H193)</f>
        <v/>
      </c>
      <c r="M196" s="8">
        <f>IF(Calculator!E193="Dishwasher, single tank conveyor",Calculator!F193,0)</f>
        <v>0</v>
      </c>
      <c r="N196" s="11">
        <f t="shared" si="20"/>
        <v>146000</v>
      </c>
      <c r="O196" s="12">
        <f t="shared" si="21"/>
        <v>0</v>
      </c>
      <c r="Q196" s="8" t="str">
        <f>IF(Calculator!G193&gt;0,Calculator!G193,Calculator!H193)</f>
        <v/>
      </c>
      <c r="R196" s="8">
        <f>IF(Calculator!E193="Dishwasher, multi tank conveyor",Calculator!F193,0)</f>
        <v>0</v>
      </c>
      <c r="S196" s="11">
        <f t="shared" si="22"/>
        <v>219000</v>
      </c>
      <c r="T196" s="12">
        <f t="shared" si="23"/>
        <v>0</v>
      </c>
    </row>
    <row r="197" spans="1:20" x14ac:dyDescent="0.25">
      <c r="A197" s="8" t="str">
        <f>Calculator!D194</f>
        <v/>
      </c>
      <c r="B197" s="8" t="str">
        <f>IF(Calculator!G194&gt;0,Calculator!G194,Calculator!H194)</f>
        <v/>
      </c>
      <c r="C197" s="8">
        <f>IF(Calculator!E194="Dishwasher, under counter",Calculator!F194,0)</f>
        <v>0</v>
      </c>
      <c r="D197" s="11">
        <f t="shared" si="16"/>
        <v>27375</v>
      </c>
      <c r="E197" s="12">
        <f t="shared" si="17"/>
        <v>0</v>
      </c>
      <c r="G197" s="8" t="str">
        <f>IF(Calculator!G194&gt;0,Calculator!G194,Calculator!H194)</f>
        <v/>
      </c>
      <c r="H197" s="8">
        <f>IF(Calculator!E194="Dishwasher, stationary single tank door",Calculator!F194,0)</f>
        <v>0</v>
      </c>
      <c r="I197" s="11">
        <f t="shared" si="18"/>
        <v>102200</v>
      </c>
      <c r="J197" s="12">
        <f t="shared" si="19"/>
        <v>0</v>
      </c>
      <c r="L197" s="8" t="str">
        <f>IF(Calculator!G194&gt;0,Calculator!G194,Calculator!H194)</f>
        <v/>
      </c>
      <c r="M197" s="8">
        <f>IF(Calculator!E194="Dishwasher, single tank conveyor",Calculator!F194,0)</f>
        <v>0</v>
      </c>
      <c r="N197" s="11">
        <f t="shared" si="20"/>
        <v>146000</v>
      </c>
      <c r="O197" s="12">
        <f t="shared" si="21"/>
        <v>0</v>
      </c>
      <c r="Q197" s="8" t="str">
        <f>IF(Calculator!G194&gt;0,Calculator!G194,Calculator!H194)</f>
        <v/>
      </c>
      <c r="R197" s="8">
        <f>IF(Calculator!E194="Dishwasher, multi tank conveyor",Calculator!F194,0)</f>
        <v>0</v>
      </c>
      <c r="S197" s="11">
        <f t="shared" si="22"/>
        <v>219000</v>
      </c>
      <c r="T197" s="12">
        <f t="shared" si="23"/>
        <v>0</v>
      </c>
    </row>
    <row r="198" spans="1:20" x14ac:dyDescent="0.25">
      <c r="A198" s="8" t="str">
        <f>Calculator!D195</f>
        <v/>
      </c>
      <c r="B198" s="8" t="str">
        <f>IF(Calculator!G195&gt;0,Calculator!G195,Calculator!H195)</f>
        <v/>
      </c>
      <c r="C198" s="8">
        <f>IF(Calculator!E195="Dishwasher, under counter",Calculator!F195,0)</f>
        <v>0</v>
      </c>
      <c r="D198" s="11">
        <f t="shared" si="16"/>
        <v>27375</v>
      </c>
      <c r="E198" s="12">
        <f t="shared" si="17"/>
        <v>0</v>
      </c>
      <c r="G198" s="8" t="str">
        <f>IF(Calculator!G195&gt;0,Calculator!G195,Calculator!H195)</f>
        <v/>
      </c>
      <c r="H198" s="8">
        <f>IF(Calculator!E195="Dishwasher, stationary single tank door",Calculator!F195,0)</f>
        <v>0</v>
      </c>
      <c r="I198" s="11">
        <f t="shared" si="18"/>
        <v>102200</v>
      </c>
      <c r="J198" s="12">
        <f t="shared" si="19"/>
        <v>0</v>
      </c>
      <c r="L198" s="8" t="str">
        <f>IF(Calculator!G195&gt;0,Calculator!G195,Calculator!H195)</f>
        <v/>
      </c>
      <c r="M198" s="8">
        <f>IF(Calculator!E195="Dishwasher, single tank conveyor",Calculator!F195,0)</f>
        <v>0</v>
      </c>
      <c r="N198" s="11">
        <f t="shared" si="20"/>
        <v>146000</v>
      </c>
      <c r="O198" s="12">
        <f t="shared" si="21"/>
        <v>0</v>
      </c>
      <c r="Q198" s="8" t="str">
        <f>IF(Calculator!G195&gt;0,Calculator!G195,Calculator!H195)</f>
        <v/>
      </c>
      <c r="R198" s="8">
        <f>IF(Calculator!E195="Dishwasher, multi tank conveyor",Calculator!F195,0)</f>
        <v>0</v>
      </c>
      <c r="S198" s="11">
        <f t="shared" si="22"/>
        <v>219000</v>
      </c>
      <c r="T198" s="12">
        <f t="shared" si="23"/>
        <v>0</v>
      </c>
    </row>
    <row r="199" spans="1:20" x14ac:dyDescent="0.25">
      <c r="A199" s="8" t="str">
        <f>Calculator!D196</f>
        <v/>
      </c>
      <c r="B199" s="8" t="str">
        <f>IF(Calculator!G196&gt;0,Calculator!G196,Calculator!H196)</f>
        <v/>
      </c>
      <c r="C199" s="8">
        <f>IF(Calculator!E196="Dishwasher, under counter",Calculator!F196,0)</f>
        <v>0</v>
      </c>
      <c r="D199" s="11">
        <f t="shared" si="16"/>
        <v>27375</v>
      </c>
      <c r="E199" s="12">
        <f t="shared" si="17"/>
        <v>0</v>
      </c>
      <c r="G199" s="8" t="str">
        <f>IF(Calculator!G196&gt;0,Calculator!G196,Calculator!H196)</f>
        <v/>
      </c>
      <c r="H199" s="8">
        <f>IF(Calculator!E196="Dishwasher, stationary single tank door",Calculator!F196,0)</f>
        <v>0</v>
      </c>
      <c r="I199" s="11">
        <f t="shared" si="18"/>
        <v>102200</v>
      </c>
      <c r="J199" s="12">
        <f t="shared" si="19"/>
        <v>0</v>
      </c>
      <c r="L199" s="8" t="str">
        <f>IF(Calculator!G196&gt;0,Calculator!G196,Calculator!H196)</f>
        <v/>
      </c>
      <c r="M199" s="8">
        <f>IF(Calculator!E196="Dishwasher, single tank conveyor",Calculator!F196,0)</f>
        <v>0</v>
      </c>
      <c r="N199" s="11">
        <f t="shared" si="20"/>
        <v>146000</v>
      </c>
      <c r="O199" s="12">
        <f t="shared" si="21"/>
        <v>0</v>
      </c>
      <c r="Q199" s="8" t="str">
        <f>IF(Calculator!G196&gt;0,Calculator!G196,Calculator!H196)</f>
        <v/>
      </c>
      <c r="R199" s="8">
        <f>IF(Calculator!E196="Dishwasher, multi tank conveyor",Calculator!F196,0)</f>
        <v>0</v>
      </c>
      <c r="S199" s="11">
        <f t="shared" si="22"/>
        <v>219000</v>
      </c>
      <c r="T199" s="12">
        <f t="shared" si="23"/>
        <v>0</v>
      </c>
    </row>
    <row r="200" spans="1:20" x14ac:dyDescent="0.25">
      <c r="A200" s="8" t="str">
        <f>Calculator!D197</f>
        <v/>
      </c>
      <c r="B200" s="8" t="str">
        <f>IF(Calculator!G197&gt;0,Calculator!G197,Calculator!H197)</f>
        <v/>
      </c>
      <c r="C200" s="8">
        <f>IF(Calculator!E197="Dishwasher, under counter",Calculator!F197,0)</f>
        <v>0</v>
      </c>
      <c r="D200" s="11">
        <f t="shared" si="16"/>
        <v>27375</v>
      </c>
      <c r="E200" s="12">
        <f t="shared" si="17"/>
        <v>0</v>
      </c>
      <c r="G200" s="8" t="str">
        <f>IF(Calculator!G197&gt;0,Calculator!G197,Calculator!H197)</f>
        <v/>
      </c>
      <c r="H200" s="8">
        <f>IF(Calculator!E197="Dishwasher, stationary single tank door",Calculator!F197,0)</f>
        <v>0</v>
      </c>
      <c r="I200" s="11">
        <f t="shared" si="18"/>
        <v>102200</v>
      </c>
      <c r="J200" s="12">
        <f t="shared" si="19"/>
        <v>0</v>
      </c>
      <c r="L200" s="8" t="str">
        <f>IF(Calculator!G197&gt;0,Calculator!G197,Calculator!H197)</f>
        <v/>
      </c>
      <c r="M200" s="8">
        <f>IF(Calculator!E197="Dishwasher, single tank conveyor",Calculator!F197,0)</f>
        <v>0</v>
      </c>
      <c r="N200" s="11">
        <f t="shared" si="20"/>
        <v>146000</v>
      </c>
      <c r="O200" s="12">
        <f t="shared" si="21"/>
        <v>0</v>
      </c>
      <c r="Q200" s="8" t="str">
        <f>IF(Calculator!G197&gt;0,Calculator!G197,Calculator!H197)</f>
        <v/>
      </c>
      <c r="R200" s="8">
        <f>IF(Calculator!E197="Dishwasher, multi tank conveyor",Calculator!F197,0)</f>
        <v>0</v>
      </c>
      <c r="S200" s="11">
        <f t="shared" si="22"/>
        <v>219000</v>
      </c>
      <c r="T200" s="12">
        <f t="shared" si="23"/>
        <v>0</v>
      </c>
    </row>
    <row r="201" spans="1:20" x14ac:dyDescent="0.25">
      <c r="A201" s="8" t="str">
        <f>Calculator!D198</f>
        <v/>
      </c>
      <c r="B201" s="8" t="str">
        <f>IF(Calculator!G198&gt;0,Calculator!G198,Calculator!H198)</f>
        <v/>
      </c>
      <c r="C201" s="8">
        <f>IF(Calculator!E198="Dishwasher, under counter",Calculator!F198,0)</f>
        <v>0</v>
      </c>
      <c r="D201" s="11">
        <f t="shared" si="16"/>
        <v>27375</v>
      </c>
      <c r="E201" s="12">
        <f t="shared" si="17"/>
        <v>0</v>
      </c>
      <c r="G201" s="8" t="str">
        <f>IF(Calculator!G198&gt;0,Calculator!G198,Calculator!H198)</f>
        <v/>
      </c>
      <c r="H201" s="8">
        <f>IF(Calculator!E198="Dishwasher, stationary single tank door",Calculator!F198,0)</f>
        <v>0</v>
      </c>
      <c r="I201" s="11">
        <f t="shared" si="18"/>
        <v>102200</v>
      </c>
      <c r="J201" s="12">
        <f t="shared" si="19"/>
        <v>0</v>
      </c>
      <c r="L201" s="8" t="str">
        <f>IF(Calculator!G198&gt;0,Calculator!G198,Calculator!H198)</f>
        <v/>
      </c>
      <c r="M201" s="8">
        <f>IF(Calculator!E198="Dishwasher, single tank conveyor",Calculator!F198,0)</f>
        <v>0</v>
      </c>
      <c r="N201" s="11">
        <f t="shared" si="20"/>
        <v>146000</v>
      </c>
      <c r="O201" s="12">
        <f t="shared" si="21"/>
        <v>0</v>
      </c>
      <c r="Q201" s="8" t="str">
        <f>IF(Calculator!G198&gt;0,Calculator!G198,Calculator!H198)</f>
        <v/>
      </c>
      <c r="R201" s="8">
        <f>IF(Calculator!E198="Dishwasher, multi tank conveyor",Calculator!F198,0)</f>
        <v>0</v>
      </c>
      <c r="S201" s="11">
        <f t="shared" si="22"/>
        <v>219000</v>
      </c>
      <c r="T201" s="12">
        <f t="shared" si="23"/>
        <v>0</v>
      </c>
    </row>
    <row r="202" spans="1:20" x14ac:dyDescent="0.25">
      <c r="A202" s="8" t="str">
        <f>Calculator!D199</f>
        <v/>
      </c>
      <c r="B202" s="8" t="str">
        <f>IF(Calculator!G199&gt;0,Calculator!G199,Calculator!H199)</f>
        <v/>
      </c>
      <c r="C202" s="8">
        <f>IF(Calculator!E199="Dishwasher, under counter",Calculator!F199,0)</f>
        <v>0</v>
      </c>
      <c r="D202" s="11">
        <f t="shared" si="16"/>
        <v>27375</v>
      </c>
      <c r="E202" s="12">
        <f t="shared" si="17"/>
        <v>0</v>
      </c>
      <c r="G202" s="8" t="str">
        <f>IF(Calculator!G199&gt;0,Calculator!G199,Calculator!H199)</f>
        <v/>
      </c>
      <c r="H202" s="8">
        <f>IF(Calculator!E199="Dishwasher, stationary single tank door",Calculator!F199,0)</f>
        <v>0</v>
      </c>
      <c r="I202" s="11">
        <f t="shared" si="18"/>
        <v>102200</v>
      </c>
      <c r="J202" s="12">
        <f t="shared" si="19"/>
        <v>0</v>
      </c>
      <c r="L202" s="8" t="str">
        <f>IF(Calculator!G199&gt;0,Calculator!G199,Calculator!H199)</f>
        <v/>
      </c>
      <c r="M202" s="8">
        <f>IF(Calculator!E199="Dishwasher, single tank conveyor",Calculator!F199,0)</f>
        <v>0</v>
      </c>
      <c r="N202" s="11">
        <f t="shared" si="20"/>
        <v>146000</v>
      </c>
      <c r="O202" s="12">
        <f t="shared" si="21"/>
        <v>0</v>
      </c>
      <c r="Q202" s="8" t="str">
        <f>IF(Calculator!G199&gt;0,Calculator!G199,Calculator!H199)</f>
        <v/>
      </c>
      <c r="R202" s="8">
        <f>IF(Calculator!E199="Dishwasher, multi tank conveyor",Calculator!F199,0)</f>
        <v>0</v>
      </c>
      <c r="S202" s="11">
        <f t="shared" si="22"/>
        <v>219000</v>
      </c>
      <c r="T202" s="12">
        <f t="shared" si="23"/>
        <v>0</v>
      </c>
    </row>
    <row r="203" spans="1:20" x14ac:dyDescent="0.25">
      <c r="A203" s="8" t="str">
        <f>Calculator!D200</f>
        <v/>
      </c>
      <c r="B203" s="8" t="str">
        <f>IF(Calculator!G200&gt;0,Calculator!G200,Calculator!H200)</f>
        <v/>
      </c>
      <c r="C203" s="8">
        <f>IF(Calculator!E200="Dishwasher, under counter",Calculator!F200,0)</f>
        <v>0</v>
      </c>
      <c r="D203" s="11">
        <f t="shared" si="16"/>
        <v>27375</v>
      </c>
      <c r="E203" s="12">
        <f t="shared" si="17"/>
        <v>0</v>
      </c>
      <c r="G203" s="8" t="str">
        <f>IF(Calculator!G200&gt;0,Calculator!G200,Calculator!H200)</f>
        <v/>
      </c>
      <c r="H203" s="8">
        <f>IF(Calculator!E200="Dishwasher, stationary single tank door",Calculator!F200,0)</f>
        <v>0</v>
      </c>
      <c r="I203" s="11">
        <f t="shared" si="18"/>
        <v>102200</v>
      </c>
      <c r="J203" s="12">
        <f t="shared" si="19"/>
        <v>0</v>
      </c>
      <c r="L203" s="8" t="str">
        <f>IF(Calculator!G200&gt;0,Calculator!G200,Calculator!H200)</f>
        <v/>
      </c>
      <c r="M203" s="8">
        <f>IF(Calculator!E200="Dishwasher, single tank conveyor",Calculator!F200,0)</f>
        <v>0</v>
      </c>
      <c r="N203" s="11">
        <f t="shared" si="20"/>
        <v>146000</v>
      </c>
      <c r="O203" s="12">
        <f t="shared" si="21"/>
        <v>0</v>
      </c>
      <c r="Q203" s="8" t="str">
        <f>IF(Calculator!G200&gt;0,Calculator!G200,Calculator!H200)</f>
        <v/>
      </c>
      <c r="R203" s="8">
        <f>IF(Calculator!E200="Dishwasher, multi tank conveyor",Calculator!F200,0)</f>
        <v>0</v>
      </c>
      <c r="S203" s="11">
        <f t="shared" si="22"/>
        <v>219000</v>
      </c>
      <c r="T203" s="12">
        <f t="shared" si="23"/>
        <v>0</v>
      </c>
    </row>
    <row r="204" spans="1:20" x14ac:dyDescent="0.25">
      <c r="A204" s="8" t="str">
        <f>Calculator!D201</f>
        <v/>
      </c>
      <c r="B204" s="8" t="str">
        <f>IF(Calculator!G201&gt;0,Calculator!G201,Calculator!H201)</f>
        <v/>
      </c>
      <c r="C204" s="8">
        <f>IF(Calculator!E201="Dishwasher, under counter",Calculator!F201,0)</f>
        <v>0</v>
      </c>
      <c r="D204" s="11">
        <f t="shared" si="16"/>
        <v>27375</v>
      </c>
      <c r="E204" s="12">
        <f t="shared" si="17"/>
        <v>0</v>
      </c>
      <c r="G204" s="8" t="str">
        <f>IF(Calculator!G201&gt;0,Calculator!G201,Calculator!H201)</f>
        <v/>
      </c>
      <c r="H204" s="8">
        <f>IF(Calculator!E201="Dishwasher, stationary single tank door",Calculator!F201,0)</f>
        <v>0</v>
      </c>
      <c r="I204" s="11">
        <f t="shared" si="18"/>
        <v>102200</v>
      </c>
      <c r="J204" s="12">
        <f t="shared" si="19"/>
        <v>0</v>
      </c>
      <c r="L204" s="8" t="str">
        <f>IF(Calculator!G201&gt;0,Calculator!G201,Calculator!H201)</f>
        <v/>
      </c>
      <c r="M204" s="8">
        <f>IF(Calculator!E201="Dishwasher, single tank conveyor",Calculator!F201,0)</f>
        <v>0</v>
      </c>
      <c r="N204" s="11">
        <f t="shared" si="20"/>
        <v>146000</v>
      </c>
      <c r="O204" s="12">
        <f t="shared" si="21"/>
        <v>0</v>
      </c>
      <c r="Q204" s="8" t="str">
        <f>IF(Calculator!G201&gt;0,Calculator!G201,Calculator!H201)</f>
        <v/>
      </c>
      <c r="R204" s="8">
        <f>IF(Calculator!E201="Dishwasher, multi tank conveyor",Calculator!F201,0)</f>
        <v>0</v>
      </c>
      <c r="S204" s="11">
        <f t="shared" si="22"/>
        <v>219000</v>
      </c>
      <c r="T204" s="12">
        <f t="shared" si="23"/>
        <v>0</v>
      </c>
    </row>
    <row r="205" spans="1:20" x14ac:dyDescent="0.25">
      <c r="A205" s="8" t="str">
        <f>Calculator!D202</f>
        <v/>
      </c>
      <c r="B205" s="8" t="str">
        <f>IF(Calculator!G202&gt;0,Calculator!G202,Calculator!H202)</f>
        <v/>
      </c>
      <c r="C205" s="8">
        <f>IF(Calculator!E202="Dishwasher, under counter",Calculator!F202,0)</f>
        <v>0</v>
      </c>
      <c r="D205" s="11">
        <f t="shared" si="16"/>
        <v>27375</v>
      </c>
      <c r="E205" s="12">
        <f t="shared" si="17"/>
        <v>0</v>
      </c>
      <c r="G205" s="8" t="str">
        <f>IF(Calculator!G202&gt;0,Calculator!G202,Calculator!H202)</f>
        <v/>
      </c>
      <c r="H205" s="8">
        <f>IF(Calculator!E202="Dishwasher, stationary single tank door",Calculator!F202,0)</f>
        <v>0</v>
      </c>
      <c r="I205" s="11">
        <f t="shared" si="18"/>
        <v>102200</v>
      </c>
      <c r="J205" s="12">
        <f t="shared" si="19"/>
        <v>0</v>
      </c>
      <c r="L205" s="8" t="str">
        <f>IF(Calculator!G202&gt;0,Calculator!G202,Calculator!H202)</f>
        <v/>
      </c>
      <c r="M205" s="8">
        <f>IF(Calculator!E202="Dishwasher, single tank conveyor",Calculator!F202,0)</f>
        <v>0</v>
      </c>
      <c r="N205" s="11">
        <f t="shared" si="20"/>
        <v>146000</v>
      </c>
      <c r="O205" s="12">
        <f t="shared" si="21"/>
        <v>0</v>
      </c>
      <c r="Q205" s="8" t="str">
        <f>IF(Calculator!G202&gt;0,Calculator!G202,Calculator!H202)</f>
        <v/>
      </c>
      <c r="R205" s="8">
        <f>IF(Calculator!E202="Dishwasher, multi tank conveyor",Calculator!F202,0)</f>
        <v>0</v>
      </c>
      <c r="S205" s="11">
        <f t="shared" si="22"/>
        <v>219000</v>
      </c>
      <c r="T205" s="12">
        <f t="shared" si="23"/>
        <v>0</v>
      </c>
    </row>
    <row r="206" spans="1:20" x14ac:dyDescent="0.25">
      <c r="A206" s="8" t="str">
        <f>Calculator!D203</f>
        <v/>
      </c>
      <c r="B206" s="8" t="str">
        <f>IF(Calculator!G203&gt;0,Calculator!G203,Calculator!H203)</f>
        <v/>
      </c>
      <c r="C206" s="8">
        <f>IF(Calculator!E203="Dishwasher, under counter",Calculator!F203,0)</f>
        <v>0</v>
      </c>
      <c r="D206" s="11">
        <f t="shared" si="16"/>
        <v>27375</v>
      </c>
      <c r="E206" s="12">
        <f t="shared" si="17"/>
        <v>0</v>
      </c>
      <c r="G206" s="8" t="str">
        <f>IF(Calculator!G203&gt;0,Calculator!G203,Calculator!H203)</f>
        <v/>
      </c>
      <c r="H206" s="8">
        <f>IF(Calculator!E203="Dishwasher, stationary single tank door",Calculator!F203,0)</f>
        <v>0</v>
      </c>
      <c r="I206" s="11">
        <f t="shared" si="18"/>
        <v>102200</v>
      </c>
      <c r="J206" s="12">
        <f t="shared" si="19"/>
        <v>0</v>
      </c>
      <c r="L206" s="8" t="str">
        <f>IF(Calculator!G203&gt;0,Calculator!G203,Calculator!H203)</f>
        <v/>
      </c>
      <c r="M206" s="8">
        <f>IF(Calculator!E203="Dishwasher, single tank conveyor",Calculator!F203,0)</f>
        <v>0</v>
      </c>
      <c r="N206" s="11">
        <f t="shared" si="20"/>
        <v>146000</v>
      </c>
      <c r="O206" s="12">
        <f t="shared" si="21"/>
        <v>0</v>
      </c>
      <c r="Q206" s="8" t="str">
        <f>IF(Calculator!G203&gt;0,Calculator!G203,Calculator!H203)</f>
        <v/>
      </c>
      <c r="R206" s="8">
        <f>IF(Calculator!E203="Dishwasher, multi tank conveyor",Calculator!F203,0)</f>
        <v>0</v>
      </c>
      <c r="S206" s="11">
        <f t="shared" si="22"/>
        <v>219000</v>
      </c>
      <c r="T206" s="12">
        <f t="shared" si="23"/>
        <v>0</v>
      </c>
    </row>
    <row r="207" spans="1:20" x14ac:dyDescent="0.25">
      <c r="A207" s="8" t="str">
        <f>Calculator!D204</f>
        <v/>
      </c>
      <c r="B207" s="8" t="str">
        <f>IF(Calculator!G204&gt;0,Calculator!G204,Calculator!H204)</f>
        <v/>
      </c>
      <c r="C207" s="8">
        <f>IF(Calculator!E204="Dishwasher, under counter",Calculator!F204,0)</f>
        <v>0</v>
      </c>
      <c r="D207" s="11">
        <f t="shared" si="16"/>
        <v>27375</v>
      </c>
      <c r="E207" s="12">
        <f t="shared" si="17"/>
        <v>0</v>
      </c>
      <c r="G207" s="8" t="str">
        <f>IF(Calculator!G204&gt;0,Calculator!G204,Calculator!H204)</f>
        <v/>
      </c>
      <c r="H207" s="8">
        <f>IF(Calculator!E204="Dishwasher, stationary single tank door",Calculator!F204,0)</f>
        <v>0</v>
      </c>
      <c r="I207" s="11">
        <f t="shared" si="18"/>
        <v>102200</v>
      </c>
      <c r="J207" s="12">
        <f t="shared" si="19"/>
        <v>0</v>
      </c>
      <c r="L207" s="8" t="str">
        <f>IF(Calculator!G204&gt;0,Calculator!G204,Calculator!H204)</f>
        <v/>
      </c>
      <c r="M207" s="8">
        <f>IF(Calculator!E204="Dishwasher, single tank conveyor",Calculator!F204,0)</f>
        <v>0</v>
      </c>
      <c r="N207" s="11">
        <f t="shared" si="20"/>
        <v>146000</v>
      </c>
      <c r="O207" s="12">
        <f t="shared" si="21"/>
        <v>0</v>
      </c>
      <c r="Q207" s="8" t="str">
        <f>IF(Calculator!G204&gt;0,Calculator!G204,Calculator!H204)</f>
        <v/>
      </c>
      <c r="R207" s="8">
        <f>IF(Calculator!E204="Dishwasher, multi tank conveyor",Calculator!F204,0)</f>
        <v>0</v>
      </c>
      <c r="S207" s="11">
        <f t="shared" si="22"/>
        <v>219000</v>
      </c>
      <c r="T207" s="12">
        <f t="shared" si="23"/>
        <v>0</v>
      </c>
    </row>
    <row r="208" spans="1:20" x14ac:dyDescent="0.25">
      <c r="A208" s="8" t="str">
        <f>Calculator!D205</f>
        <v/>
      </c>
      <c r="B208" s="8" t="str">
        <f>IF(Calculator!G205&gt;0,Calculator!G205,Calculator!H205)</f>
        <v/>
      </c>
      <c r="C208" s="8">
        <f>IF(Calculator!E205="Dishwasher, under counter",Calculator!F205,0)</f>
        <v>0</v>
      </c>
      <c r="D208" s="11">
        <f t="shared" si="16"/>
        <v>27375</v>
      </c>
      <c r="E208" s="12">
        <f t="shared" si="17"/>
        <v>0</v>
      </c>
      <c r="G208" s="8" t="str">
        <f>IF(Calculator!G205&gt;0,Calculator!G205,Calculator!H205)</f>
        <v/>
      </c>
      <c r="H208" s="8">
        <f>IF(Calculator!E205="Dishwasher, stationary single tank door",Calculator!F205,0)</f>
        <v>0</v>
      </c>
      <c r="I208" s="11">
        <f t="shared" si="18"/>
        <v>102200</v>
      </c>
      <c r="J208" s="12">
        <f t="shared" si="19"/>
        <v>0</v>
      </c>
      <c r="L208" s="8" t="str">
        <f>IF(Calculator!G205&gt;0,Calculator!G205,Calculator!H205)</f>
        <v/>
      </c>
      <c r="M208" s="8">
        <f>IF(Calculator!E205="Dishwasher, single tank conveyor",Calculator!F205,0)</f>
        <v>0</v>
      </c>
      <c r="N208" s="11">
        <f t="shared" si="20"/>
        <v>146000</v>
      </c>
      <c r="O208" s="12">
        <f t="shared" si="21"/>
        <v>0</v>
      </c>
      <c r="Q208" s="8" t="str">
        <f>IF(Calculator!G205&gt;0,Calculator!G205,Calculator!H205)</f>
        <v/>
      </c>
      <c r="R208" s="8">
        <f>IF(Calculator!E205="Dishwasher, multi tank conveyor",Calculator!F205,0)</f>
        <v>0</v>
      </c>
      <c r="S208" s="11">
        <f t="shared" si="22"/>
        <v>219000</v>
      </c>
      <c r="T208" s="12">
        <f t="shared" si="23"/>
        <v>0</v>
      </c>
    </row>
    <row r="209" spans="1:20" x14ac:dyDescent="0.25">
      <c r="A209" s="8" t="str">
        <f>Calculator!D206</f>
        <v/>
      </c>
      <c r="B209" s="8" t="str">
        <f>IF(Calculator!G206&gt;0,Calculator!G206,Calculator!H206)</f>
        <v/>
      </c>
      <c r="C209" s="8">
        <f>IF(Calculator!E206="Dishwasher, under counter",Calculator!F206,0)</f>
        <v>0</v>
      </c>
      <c r="D209" s="11">
        <f t="shared" si="16"/>
        <v>27375</v>
      </c>
      <c r="E209" s="12">
        <f t="shared" si="17"/>
        <v>0</v>
      </c>
      <c r="G209" s="8" t="str">
        <f>IF(Calculator!G206&gt;0,Calculator!G206,Calculator!H206)</f>
        <v/>
      </c>
      <c r="H209" s="8">
        <f>IF(Calculator!E206="Dishwasher, stationary single tank door",Calculator!F206,0)</f>
        <v>0</v>
      </c>
      <c r="I209" s="11">
        <f t="shared" si="18"/>
        <v>102200</v>
      </c>
      <c r="J209" s="12">
        <f t="shared" si="19"/>
        <v>0</v>
      </c>
      <c r="L209" s="8" t="str">
        <f>IF(Calculator!G206&gt;0,Calculator!G206,Calculator!H206)</f>
        <v/>
      </c>
      <c r="M209" s="8">
        <f>IF(Calculator!E206="Dishwasher, single tank conveyor",Calculator!F206,0)</f>
        <v>0</v>
      </c>
      <c r="N209" s="11">
        <f t="shared" si="20"/>
        <v>146000</v>
      </c>
      <c r="O209" s="12">
        <f t="shared" si="21"/>
        <v>0</v>
      </c>
      <c r="Q209" s="8" t="str">
        <f>IF(Calculator!G206&gt;0,Calculator!G206,Calculator!H206)</f>
        <v/>
      </c>
      <c r="R209" s="8">
        <f>IF(Calculator!E206="Dishwasher, multi tank conveyor",Calculator!F206,0)</f>
        <v>0</v>
      </c>
      <c r="S209" s="11">
        <f t="shared" si="22"/>
        <v>219000</v>
      </c>
      <c r="T209" s="12">
        <f t="shared" si="23"/>
        <v>0</v>
      </c>
    </row>
    <row r="210" spans="1:20" x14ac:dyDescent="0.25">
      <c r="A210" s="8" t="str">
        <f>Calculator!D207</f>
        <v/>
      </c>
      <c r="B210" s="8" t="str">
        <f>IF(Calculator!G207&gt;0,Calculator!G207,Calculator!H207)</f>
        <v/>
      </c>
      <c r="C210" s="8">
        <f>IF(Calculator!E207="Dishwasher, under counter",Calculator!F207,0)</f>
        <v>0</v>
      </c>
      <c r="D210" s="11">
        <f t="shared" ref="D210:D218" si="24">$B$10*OP_DAYS</f>
        <v>27375</v>
      </c>
      <c r="E210" s="12">
        <f t="shared" ref="E210:E218" si="25">IFERROR(B210*C210*D210/GALPERM3,0)</f>
        <v>0</v>
      </c>
      <c r="G210" s="8" t="str">
        <f>IF(Calculator!G207&gt;0,Calculator!G207,Calculator!H207)</f>
        <v/>
      </c>
      <c r="H210" s="8">
        <f>IF(Calculator!E207="Dishwasher, stationary single tank door",Calculator!F207,0)</f>
        <v>0</v>
      </c>
      <c r="I210" s="11">
        <f t="shared" ref="I210:I218" si="26">$B$11*OP_DAYS</f>
        <v>102200</v>
      </c>
      <c r="J210" s="12">
        <f t="shared" ref="J210:J218" si="27">IFERROR(G210*H210*I210/GALPERM3,0)</f>
        <v>0</v>
      </c>
      <c r="L210" s="8" t="str">
        <f>IF(Calculator!G207&gt;0,Calculator!G207,Calculator!H207)</f>
        <v/>
      </c>
      <c r="M210" s="8">
        <f>IF(Calculator!E207="Dishwasher, single tank conveyor",Calculator!F207,0)</f>
        <v>0</v>
      </c>
      <c r="N210" s="11">
        <f t="shared" ref="N210:N218" si="28">$B$12*OP_DAYS</f>
        <v>146000</v>
      </c>
      <c r="O210" s="12">
        <f t="shared" ref="O210:O218" si="29">IFERROR(L210*M210*N210/GALPERM3,0)</f>
        <v>0</v>
      </c>
      <c r="Q210" s="8" t="str">
        <f>IF(Calculator!G207&gt;0,Calculator!G207,Calculator!H207)</f>
        <v/>
      </c>
      <c r="R210" s="8">
        <f>IF(Calculator!E207="Dishwasher, multi tank conveyor",Calculator!F207,0)</f>
        <v>0</v>
      </c>
      <c r="S210" s="11">
        <f t="shared" ref="S210:S218" si="30">$B$13*OP_DAYS</f>
        <v>219000</v>
      </c>
      <c r="T210" s="12">
        <f t="shared" ref="T210:T218" si="31">IFERROR(Q210*R210*S210/GALPERM3,0)</f>
        <v>0</v>
      </c>
    </row>
    <row r="211" spans="1:20" x14ac:dyDescent="0.25">
      <c r="A211" s="8" t="str">
        <f>Calculator!D208</f>
        <v/>
      </c>
      <c r="B211" s="8" t="str">
        <f>IF(Calculator!G208&gt;0,Calculator!G208,Calculator!H208)</f>
        <v/>
      </c>
      <c r="C211" s="8">
        <f>IF(Calculator!E208="Dishwasher, under counter",Calculator!F208,0)</f>
        <v>0</v>
      </c>
      <c r="D211" s="11">
        <f t="shared" si="24"/>
        <v>27375</v>
      </c>
      <c r="E211" s="12">
        <f t="shared" si="25"/>
        <v>0</v>
      </c>
      <c r="G211" s="8" t="str">
        <f>IF(Calculator!G208&gt;0,Calculator!G208,Calculator!H208)</f>
        <v/>
      </c>
      <c r="H211" s="8">
        <f>IF(Calculator!E208="Dishwasher, stationary single tank door",Calculator!F208,0)</f>
        <v>0</v>
      </c>
      <c r="I211" s="11">
        <f t="shared" si="26"/>
        <v>102200</v>
      </c>
      <c r="J211" s="12">
        <f t="shared" si="27"/>
        <v>0</v>
      </c>
      <c r="L211" s="8" t="str">
        <f>IF(Calculator!G208&gt;0,Calculator!G208,Calculator!H208)</f>
        <v/>
      </c>
      <c r="M211" s="8">
        <f>IF(Calculator!E208="Dishwasher, single tank conveyor",Calculator!F208,0)</f>
        <v>0</v>
      </c>
      <c r="N211" s="11">
        <f t="shared" si="28"/>
        <v>146000</v>
      </c>
      <c r="O211" s="12">
        <f t="shared" si="29"/>
        <v>0</v>
      </c>
      <c r="Q211" s="8" t="str">
        <f>IF(Calculator!G208&gt;0,Calculator!G208,Calculator!H208)</f>
        <v/>
      </c>
      <c r="R211" s="8">
        <f>IF(Calculator!E208="Dishwasher, multi tank conveyor",Calculator!F208,0)</f>
        <v>0</v>
      </c>
      <c r="S211" s="11">
        <f t="shared" si="30"/>
        <v>219000</v>
      </c>
      <c r="T211" s="12">
        <f t="shared" si="31"/>
        <v>0</v>
      </c>
    </row>
    <row r="212" spans="1:20" x14ac:dyDescent="0.25">
      <c r="A212" s="8" t="str">
        <f>Calculator!D209</f>
        <v/>
      </c>
      <c r="B212" s="8" t="str">
        <f>IF(Calculator!G209&gt;0,Calculator!G209,Calculator!H209)</f>
        <v/>
      </c>
      <c r="C212" s="8">
        <f>IF(Calculator!E209="Dishwasher, under counter",Calculator!F209,0)</f>
        <v>0</v>
      </c>
      <c r="D212" s="11">
        <f t="shared" si="24"/>
        <v>27375</v>
      </c>
      <c r="E212" s="12">
        <f t="shared" si="25"/>
        <v>0</v>
      </c>
      <c r="G212" s="8" t="str">
        <f>IF(Calculator!G209&gt;0,Calculator!G209,Calculator!H209)</f>
        <v/>
      </c>
      <c r="H212" s="8">
        <f>IF(Calculator!E209="Dishwasher, stationary single tank door",Calculator!F209,0)</f>
        <v>0</v>
      </c>
      <c r="I212" s="11">
        <f t="shared" si="26"/>
        <v>102200</v>
      </c>
      <c r="J212" s="12">
        <f t="shared" si="27"/>
        <v>0</v>
      </c>
      <c r="L212" s="8" t="str">
        <f>IF(Calculator!G209&gt;0,Calculator!G209,Calculator!H209)</f>
        <v/>
      </c>
      <c r="M212" s="8">
        <f>IF(Calculator!E209="Dishwasher, single tank conveyor",Calculator!F209,0)</f>
        <v>0</v>
      </c>
      <c r="N212" s="11">
        <f t="shared" si="28"/>
        <v>146000</v>
      </c>
      <c r="O212" s="12">
        <f t="shared" si="29"/>
        <v>0</v>
      </c>
      <c r="Q212" s="8" t="str">
        <f>IF(Calculator!G209&gt;0,Calculator!G209,Calculator!H209)</f>
        <v/>
      </c>
      <c r="R212" s="8">
        <f>IF(Calculator!E209="Dishwasher, multi tank conveyor",Calculator!F209,0)</f>
        <v>0</v>
      </c>
      <c r="S212" s="11">
        <f t="shared" si="30"/>
        <v>219000</v>
      </c>
      <c r="T212" s="12">
        <f t="shared" si="31"/>
        <v>0</v>
      </c>
    </row>
    <row r="213" spans="1:20" x14ac:dyDescent="0.25">
      <c r="A213" s="8" t="str">
        <f>Calculator!D210</f>
        <v/>
      </c>
      <c r="B213" s="8" t="str">
        <f>IF(Calculator!G210&gt;0,Calculator!G210,Calculator!H210)</f>
        <v/>
      </c>
      <c r="C213" s="8">
        <f>IF(Calculator!E210="Dishwasher, under counter",Calculator!F210,0)</f>
        <v>0</v>
      </c>
      <c r="D213" s="11">
        <f t="shared" si="24"/>
        <v>27375</v>
      </c>
      <c r="E213" s="12">
        <f t="shared" si="25"/>
        <v>0</v>
      </c>
      <c r="G213" s="8" t="str">
        <f>IF(Calculator!G210&gt;0,Calculator!G210,Calculator!H210)</f>
        <v/>
      </c>
      <c r="H213" s="8">
        <f>IF(Calculator!E210="Dishwasher, stationary single tank door",Calculator!F210,0)</f>
        <v>0</v>
      </c>
      <c r="I213" s="11">
        <f t="shared" si="26"/>
        <v>102200</v>
      </c>
      <c r="J213" s="12">
        <f t="shared" si="27"/>
        <v>0</v>
      </c>
      <c r="L213" s="8" t="str">
        <f>IF(Calculator!G210&gt;0,Calculator!G210,Calculator!H210)</f>
        <v/>
      </c>
      <c r="M213" s="8">
        <f>IF(Calculator!E210="Dishwasher, single tank conveyor",Calculator!F210,0)</f>
        <v>0</v>
      </c>
      <c r="N213" s="11">
        <f t="shared" si="28"/>
        <v>146000</v>
      </c>
      <c r="O213" s="12">
        <f t="shared" si="29"/>
        <v>0</v>
      </c>
      <c r="Q213" s="8" t="str">
        <f>IF(Calculator!G210&gt;0,Calculator!G210,Calculator!H210)</f>
        <v/>
      </c>
      <c r="R213" s="8">
        <f>IF(Calculator!E210="Dishwasher, multi tank conveyor",Calculator!F210,0)</f>
        <v>0</v>
      </c>
      <c r="S213" s="11">
        <f t="shared" si="30"/>
        <v>219000</v>
      </c>
      <c r="T213" s="12">
        <f t="shared" si="31"/>
        <v>0</v>
      </c>
    </row>
    <row r="214" spans="1:20" x14ac:dyDescent="0.25">
      <c r="A214" s="8" t="str">
        <f>Calculator!D211</f>
        <v/>
      </c>
      <c r="B214" s="8" t="str">
        <f>IF(Calculator!G211&gt;0,Calculator!G211,Calculator!H211)</f>
        <v/>
      </c>
      <c r="C214" s="8">
        <f>IF(Calculator!E211="Dishwasher, under counter",Calculator!F211,0)</f>
        <v>0</v>
      </c>
      <c r="D214" s="11">
        <f t="shared" si="24"/>
        <v>27375</v>
      </c>
      <c r="E214" s="12">
        <f t="shared" si="25"/>
        <v>0</v>
      </c>
      <c r="G214" s="8" t="str">
        <f>IF(Calculator!G211&gt;0,Calculator!G211,Calculator!H211)</f>
        <v/>
      </c>
      <c r="H214" s="8">
        <f>IF(Calculator!E211="Dishwasher, stationary single tank door",Calculator!F211,0)</f>
        <v>0</v>
      </c>
      <c r="I214" s="11">
        <f t="shared" si="26"/>
        <v>102200</v>
      </c>
      <c r="J214" s="12">
        <f t="shared" si="27"/>
        <v>0</v>
      </c>
      <c r="L214" s="8" t="str">
        <f>IF(Calculator!G211&gt;0,Calculator!G211,Calculator!H211)</f>
        <v/>
      </c>
      <c r="M214" s="8">
        <f>IF(Calculator!E211="Dishwasher, single tank conveyor",Calculator!F211,0)</f>
        <v>0</v>
      </c>
      <c r="N214" s="11">
        <f t="shared" si="28"/>
        <v>146000</v>
      </c>
      <c r="O214" s="12">
        <f t="shared" si="29"/>
        <v>0</v>
      </c>
      <c r="Q214" s="8" t="str">
        <f>IF(Calculator!G211&gt;0,Calculator!G211,Calculator!H211)</f>
        <v/>
      </c>
      <c r="R214" s="8">
        <f>IF(Calculator!E211="Dishwasher, multi tank conveyor",Calculator!F211,0)</f>
        <v>0</v>
      </c>
      <c r="S214" s="11">
        <f t="shared" si="30"/>
        <v>219000</v>
      </c>
      <c r="T214" s="12">
        <f t="shared" si="31"/>
        <v>0</v>
      </c>
    </row>
    <row r="215" spans="1:20" x14ac:dyDescent="0.25">
      <c r="A215" s="8" t="str">
        <f>Calculator!D212</f>
        <v/>
      </c>
      <c r="B215" s="8" t="str">
        <f>IF(Calculator!G212&gt;0,Calculator!G212,Calculator!H212)</f>
        <v/>
      </c>
      <c r="C215" s="8">
        <f>IF(Calculator!E212="Dishwasher, under counter",Calculator!F212,0)</f>
        <v>0</v>
      </c>
      <c r="D215" s="11">
        <f t="shared" si="24"/>
        <v>27375</v>
      </c>
      <c r="E215" s="12">
        <f t="shared" si="25"/>
        <v>0</v>
      </c>
      <c r="G215" s="8" t="str">
        <f>IF(Calculator!G212&gt;0,Calculator!G212,Calculator!H212)</f>
        <v/>
      </c>
      <c r="H215" s="8">
        <f>IF(Calculator!E212="Dishwasher, stationary single tank door",Calculator!F212,0)</f>
        <v>0</v>
      </c>
      <c r="I215" s="11">
        <f t="shared" si="26"/>
        <v>102200</v>
      </c>
      <c r="J215" s="12">
        <f t="shared" si="27"/>
        <v>0</v>
      </c>
      <c r="L215" s="8" t="str">
        <f>IF(Calculator!G212&gt;0,Calculator!G212,Calculator!H212)</f>
        <v/>
      </c>
      <c r="M215" s="8">
        <f>IF(Calculator!E212="Dishwasher, single tank conveyor",Calculator!F212,0)</f>
        <v>0</v>
      </c>
      <c r="N215" s="11">
        <f t="shared" si="28"/>
        <v>146000</v>
      </c>
      <c r="O215" s="12">
        <f t="shared" si="29"/>
        <v>0</v>
      </c>
      <c r="Q215" s="8" t="str">
        <f>IF(Calculator!G212&gt;0,Calculator!G212,Calculator!H212)</f>
        <v/>
      </c>
      <c r="R215" s="8">
        <f>IF(Calculator!E212="Dishwasher, multi tank conveyor",Calculator!F212,0)</f>
        <v>0</v>
      </c>
      <c r="S215" s="11">
        <f t="shared" si="30"/>
        <v>219000</v>
      </c>
      <c r="T215" s="12">
        <f t="shared" si="31"/>
        <v>0</v>
      </c>
    </row>
    <row r="216" spans="1:20" x14ac:dyDescent="0.25">
      <c r="A216" s="8" t="str">
        <f>Calculator!D213</f>
        <v/>
      </c>
      <c r="B216" s="8" t="str">
        <f>IF(Calculator!G213&gt;0,Calculator!G213,Calculator!H213)</f>
        <v/>
      </c>
      <c r="C216" s="8">
        <f>IF(Calculator!E213="Dishwasher, under counter",Calculator!F213,0)</f>
        <v>0</v>
      </c>
      <c r="D216" s="11">
        <f t="shared" si="24"/>
        <v>27375</v>
      </c>
      <c r="E216" s="12">
        <f t="shared" si="25"/>
        <v>0</v>
      </c>
      <c r="G216" s="8" t="str">
        <f>IF(Calculator!G213&gt;0,Calculator!G213,Calculator!H213)</f>
        <v/>
      </c>
      <c r="H216" s="8">
        <f>IF(Calculator!E213="Dishwasher, stationary single tank door",Calculator!F213,0)</f>
        <v>0</v>
      </c>
      <c r="I216" s="11">
        <f t="shared" si="26"/>
        <v>102200</v>
      </c>
      <c r="J216" s="12">
        <f t="shared" si="27"/>
        <v>0</v>
      </c>
      <c r="L216" s="8" t="str">
        <f>IF(Calculator!G213&gt;0,Calculator!G213,Calculator!H213)</f>
        <v/>
      </c>
      <c r="M216" s="8">
        <f>IF(Calculator!E213="Dishwasher, single tank conveyor",Calculator!F213,0)</f>
        <v>0</v>
      </c>
      <c r="N216" s="11">
        <f t="shared" si="28"/>
        <v>146000</v>
      </c>
      <c r="O216" s="12">
        <f t="shared" si="29"/>
        <v>0</v>
      </c>
      <c r="Q216" s="8" t="str">
        <f>IF(Calculator!G213&gt;0,Calculator!G213,Calculator!H213)</f>
        <v/>
      </c>
      <c r="R216" s="8">
        <f>IF(Calculator!E213="Dishwasher, multi tank conveyor",Calculator!F213,0)</f>
        <v>0</v>
      </c>
      <c r="S216" s="11">
        <f t="shared" si="30"/>
        <v>219000</v>
      </c>
      <c r="T216" s="12">
        <f t="shared" si="31"/>
        <v>0</v>
      </c>
    </row>
    <row r="217" spans="1:20" x14ac:dyDescent="0.25">
      <c r="A217" s="8" t="str">
        <f>Calculator!D214</f>
        <v/>
      </c>
      <c r="B217" s="8" t="str">
        <f>IF(Calculator!G214&gt;0,Calculator!G214,Calculator!H214)</f>
        <v/>
      </c>
      <c r="C217" s="8">
        <f>IF(Calculator!E214="Dishwasher, under counter",Calculator!F214,0)</f>
        <v>0</v>
      </c>
      <c r="D217" s="11">
        <f t="shared" si="24"/>
        <v>27375</v>
      </c>
      <c r="E217" s="12">
        <f t="shared" si="25"/>
        <v>0</v>
      </c>
      <c r="G217" s="8" t="str">
        <f>IF(Calculator!G214&gt;0,Calculator!G214,Calculator!H214)</f>
        <v/>
      </c>
      <c r="H217" s="8">
        <f>IF(Calculator!E214="Dishwasher, stationary single tank door",Calculator!F214,0)</f>
        <v>0</v>
      </c>
      <c r="I217" s="11">
        <f t="shared" si="26"/>
        <v>102200</v>
      </c>
      <c r="J217" s="12">
        <f t="shared" si="27"/>
        <v>0</v>
      </c>
      <c r="L217" s="8" t="str">
        <f>IF(Calculator!G214&gt;0,Calculator!G214,Calculator!H214)</f>
        <v/>
      </c>
      <c r="M217" s="8">
        <f>IF(Calculator!E214="Dishwasher, single tank conveyor",Calculator!F214,0)</f>
        <v>0</v>
      </c>
      <c r="N217" s="11">
        <f t="shared" si="28"/>
        <v>146000</v>
      </c>
      <c r="O217" s="12">
        <f t="shared" si="29"/>
        <v>0</v>
      </c>
      <c r="Q217" s="8" t="str">
        <f>IF(Calculator!G214&gt;0,Calculator!G214,Calculator!H214)</f>
        <v/>
      </c>
      <c r="R217" s="8">
        <f>IF(Calculator!E214="Dishwasher, multi tank conveyor",Calculator!F214,0)</f>
        <v>0</v>
      </c>
      <c r="S217" s="11">
        <f t="shared" si="30"/>
        <v>219000</v>
      </c>
      <c r="T217" s="12">
        <f t="shared" si="31"/>
        <v>0</v>
      </c>
    </row>
    <row r="218" spans="1:20" x14ac:dyDescent="0.25">
      <c r="A218" s="8" t="str">
        <f>Calculator!D215</f>
        <v/>
      </c>
      <c r="B218" s="8" t="str">
        <f>IF(Calculator!G215&gt;0,Calculator!G215,Calculator!H215)</f>
        <v/>
      </c>
      <c r="C218" s="8">
        <f>IF(Calculator!E215="Dishwasher, under counter",Calculator!F215,0)</f>
        <v>0</v>
      </c>
      <c r="D218" s="11">
        <f t="shared" si="24"/>
        <v>27375</v>
      </c>
      <c r="E218" s="12">
        <f t="shared" si="25"/>
        <v>0</v>
      </c>
      <c r="G218" s="8" t="str">
        <f>IF(Calculator!G215&gt;0,Calculator!G215,Calculator!H215)</f>
        <v/>
      </c>
      <c r="H218" s="8">
        <f>IF(Calculator!E215="Dishwasher, stationary single tank door",Calculator!F215,0)</f>
        <v>0</v>
      </c>
      <c r="I218" s="11">
        <f t="shared" si="26"/>
        <v>102200</v>
      </c>
      <c r="J218" s="12">
        <f t="shared" si="27"/>
        <v>0</v>
      </c>
      <c r="L218" s="8" t="str">
        <f>IF(Calculator!G215&gt;0,Calculator!G215,Calculator!H215)</f>
        <v/>
      </c>
      <c r="M218" s="8">
        <f>IF(Calculator!E215="Dishwasher, single tank conveyor",Calculator!F215,0)</f>
        <v>0</v>
      </c>
      <c r="N218" s="11">
        <f t="shared" si="28"/>
        <v>146000</v>
      </c>
      <c r="O218" s="12">
        <f t="shared" si="29"/>
        <v>0</v>
      </c>
      <c r="Q218" s="8" t="str">
        <f>IF(Calculator!G215&gt;0,Calculator!G215,Calculator!H215)</f>
        <v/>
      </c>
      <c r="R218" s="8">
        <f>IF(Calculator!E215="Dishwasher, multi tank conveyor",Calculator!F215,0)</f>
        <v>0</v>
      </c>
      <c r="S218" s="11">
        <f t="shared" si="30"/>
        <v>219000</v>
      </c>
      <c r="T218" s="12">
        <f t="shared" si="31"/>
        <v>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5</vt:i4>
      </vt:variant>
    </vt:vector>
  </HeadingPairs>
  <TitlesOfParts>
    <vt:vector size="18" baseType="lpstr">
      <vt:lpstr>Calculator</vt:lpstr>
      <vt:lpstr>Lookups</vt:lpstr>
      <vt:lpstr>Faucets</vt:lpstr>
      <vt:lpstr>Laundry machines</vt:lpstr>
      <vt:lpstr>Showerheads</vt:lpstr>
      <vt:lpstr>Toilets</vt:lpstr>
      <vt:lpstr>Urinals</vt:lpstr>
      <vt:lpstr>Dipper wells</vt:lpstr>
      <vt:lpstr>Dishwashers</vt:lpstr>
      <vt:lpstr>Ice makers</vt:lpstr>
      <vt:lpstr>Ovens</vt:lpstr>
      <vt:lpstr>Pre-rinse spray valves</vt:lpstr>
      <vt:lpstr>Steam cookers</vt:lpstr>
      <vt:lpstr>FLOW_RATE</vt:lpstr>
      <vt:lpstr>GALPERM3</vt:lpstr>
      <vt:lpstr>NO_EMP</vt:lpstr>
      <vt:lpstr>NO_VIS</vt:lpstr>
      <vt:lpstr>OP_DAYS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Tegan Gallilee-Lang</dc:creator>
  <cp:lastModifiedBy>Wendy Avis</cp:lastModifiedBy>
  <dcterms:created xsi:type="dcterms:W3CDTF">2019-12-10T20:15:57Z</dcterms:created>
  <dcterms:modified xsi:type="dcterms:W3CDTF">2020-10-21T23:12:44Z</dcterms:modified>
</cp:coreProperties>
</file>